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Annisa\Downloads\"/>
    </mc:Choice>
  </mc:AlternateContent>
  <xr:revisionPtr revIDLastSave="0" documentId="13_ncr:1_{70E1521F-88F2-44D3-9E94-B201E989D574}" xr6:coauthVersionLast="47" xr6:coauthVersionMax="47" xr10:uidLastSave="{00000000-0000-0000-0000-000000000000}"/>
  <bookViews>
    <workbookView xWindow="-120" yWindow="-120" windowWidth="20730" windowHeight="11160" firstSheet="5" activeTab="8" xr2:uid="{1ED292DC-1205-42C7-96A8-E26A8A6D9914}"/>
  </bookViews>
  <sheets>
    <sheet name="Pengaturan worksheet" sheetId="21" r:id="rId1"/>
    <sheet name="Pengaturan Cells" sheetId="3" r:id="rId2"/>
    <sheet name="Konsep Format Cell" sheetId="6" r:id="rId3"/>
    <sheet name="Format cell" sheetId="7" r:id="rId4"/>
    <sheet name="Konsep Aritmatika Dasar" sheetId="22" r:id="rId5"/>
    <sheet name="Aritmatika Dasar" sheetId="8" r:id="rId6"/>
    <sheet name="Freeze Panes" sheetId="9" r:id="rId7"/>
    <sheet name="Freeze Panes (2)" sheetId="23" r:id="rId8"/>
    <sheet name="Freeze Panes (3)" sheetId="24" r:id="rId9"/>
  </sheets>
  <externalReferences>
    <externalReference r:id="rId10"/>
    <externalReference r:id="rId11"/>
  </externalReferences>
  <definedNames>
    <definedName name="ExtraCredit" localSheetId="5">#REF!</definedName>
    <definedName name="ExtraCredit" localSheetId="3">#REF!</definedName>
    <definedName name="ExtraCredit" localSheetId="2">'[1]1. Tentang Excel'!#REF!</definedName>
    <definedName name="ExtraCredit">'[2]1. Tentang Excel'!#REF!</definedName>
    <definedName name="Fruit" localSheetId="5">#REF!</definedName>
    <definedName name="Fruit" localSheetId="3">#REF!</definedName>
    <definedName name="Fruit" localSheetId="2">'[1]1. Tentang Excel'!#REF!</definedName>
    <definedName name="Fruit">'[2]1. Tentang Excel'!#REF!</definedName>
    <definedName name="Items" localSheetId="5">#REF!</definedName>
    <definedName name="Items" localSheetId="3">#REF!</definedName>
    <definedName name="Items" localSheetId="2">'[1]1. Tentang Excel'!#REF!</definedName>
    <definedName name="Items">'[2]1. Tentang Excel'!#REF!</definedName>
    <definedName name="Meat" localSheetId="5">#REF!</definedName>
    <definedName name="Meat" localSheetId="3">#REF!</definedName>
    <definedName name="Meat" localSheetId="2">'[1]1. Tentang Excel'!#REF!</definedName>
    <definedName name="Meat">'[2]1. Tentang Excel'!#REF!</definedName>
    <definedName name="MoreFruit" localSheetId="5">#REF!</definedName>
    <definedName name="MoreFruit" localSheetId="3">#REF!</definedName>
    <definedName name="MoreFruit" localSheetId="2">'[1]1. Tentang Excel'!#REF!</definedName>
    <definedName name="MoreFruit">'[2]1. Tentang Excel'!#REF!</definedName>
    <definedName name="MoreItem" localSheetId="5">#REF!</definedName>
    <definedName name="MoreItem" localSheetId="3">#REF!</definedName>
    <definedName name="MoreItem" localSheetId="2">'[1]1. Tentang Excel'!#REF!</definedName>
    <definedName name="MoreItem">'[2]1. Tentang Excel'!#REF!</definedName>
    <definedName name="MoreItems" localSheetId="5">#REF!</definedName>
    <definedName name="MoreItems" localSheetId="3">#REF!</definedName>
    <definedName name="MoreItems" localSheetId="2">'[1]1. Tentang Excel'!#REF!</definedName>
    <definedName name="MoreItems">'[2]1. Tentang Excel'!#REF!</definedName>
    <definedName name="SUMExtraCredit" localSheetId="5">#REF!</definedName>
    <definedName name="SUMExtraCredit" localSheetId="3">#REF!</definedName>
    <definedName name="SUMExtraCredit" localSheetId="2">'[1]1. Tentang Excel'!#REF!</definedName>
    <definedName name="SUMExtraCredit">'[2]1. Tentang Excel'!#REF!</definedName>
    <definedName name="SUMIF" localSheetId="5">#REF!</definedName>
    <definedName name="SUMIF" localSheetId="3">#REF!</definedName>
    <definedName name="SUMIF" localSheetId="2">'[1]1. Tentang Excel'!#REF!</definedName>
    <definedName name="SUMIF">'[2]1. Tentang Excel'!#REF!</definedName>
    <definedName name="SUMIFExtraCredit" localSheetId="5">#REF!</definedName>
    <definedName name="SUMIFExtraCredit" localSheetId="3">#REF!</definedName>
    <definedName name="SUMIFExtraCredit" localSheetId="2">'[1]1. Tentang Excel'!#REF!</definedName>
    <definedName name="SUMIFExtraCredit">'[2]1. Tentang Excel'!#REF!</definedName>
    <definedName name="Total" localSheetId="5">#REF!</definedName>
    <definedName name="Total" localSheetId="3">#REF!</definedName>
    <definedName name="Total" localSheetId="2">'[1]1. Tentang Excel'!#REF!</definedName>
    <definedName name="Total">'[2]1. Tentang 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8" i="8" l="1"/>
  <c r="K28" i="8"/>
  <c r="L28" i="8"/>
  <c r="M28" i="8"/>
  <c r="N28" i="8"/>
  <c r="I28" i="8"/>
  <c r="J27" i="8"/>
  <c r="K27" i="8"/>
  <c r="L27" i="8"/>
  <c r="M27" i="8"/>
  <c r="N27" i="8"/>
  <c r="I27" i="8"/>
  <c r="J25" i="8"/>
  <c r="K25" i="8"/>
  <c r="L25" i="8"/>
  <c r="M25" i="8"/>
  <c r="N25" i="8"/>
  <c r="I25" i="8"/>
  <c r="J24" i="8"/>
  <c r="K24" i="8"/>
  <c r="L24" i="8"/>
  <c r="M24" i="8"/>
  <c r="N24" i="8"/>
  <c r="I24" i="8"/>
  <c r="N12" i="8"/>
  <c r="N13" i="8"/>
  <c r="N14" i="8"/>
  <c r="N15" i="8"/>
  <c r="N16" i="8"/>
  <c r="N17" i="8"/>
  <c r="N18" i="8"/>
  <c r="N19" i="8"/>
  <c r="N20" i="8"/>
  <c r="N21" i="8"/>
  <c r="N22" i="8"/>
  <c r="N11" i="8"/>
  <c r="M12" i="8"/>
  <c r="M13" i="8"/>
  <c r="M14" i="8"/>
  <c r="M15" i="8"/>
  <c r="M16" i="8"/>
  <c r="M17" i="8"/>
  <c r="M18" i="8"/>
  <c r="M19" i="8"/>
  <c r="M20" i="8"/>
  <c r="M21" i="8"/>
  <c r="M22" i="8"/>
  <c r="M11" i="8"/>
  <c r="L12" i="8"/>
  <c r="L13" i="8"/>
  <c r="L14" i="8"/>
  <c r="L15" i="8"/>
  <c r="L16" i="8"/>
  <c r="L17" i="8"/>
  <c r="L18" i="8"/>
  <c r="L19" i="8"/>
  <c r="L20" i="8"/>
  <c r="L21" i="8"/>
  <c r="L22" i="8"/>
  <c r="L11" i="8"/>
  <c r="K12" i="8"/>
  <c r="K13" i="8"/>
  <c r="K14" i="8"/>
  <c r="K15" i="8"/>
  <c r="K16" i="8"/>
  <c r="K17" i="8"/>
  <c r="K18" i="8"/>
  <c r="K19" i="8"/>
  <c r="K20" i="8"/>
  <c r="K21" i="8"/>
  <c r="K22" i="8"/>
  <c r="K11" i="8"/>
  <c r="J12" i="8"/>
  <c r="J13" i="8"/>
  <c r="J14" i="8"/>
  <c r="J15" i="8"/>
  <c r="J16" i="8"/>
  <c r="J17" i="8"/>
  <c r="J18" i="8"/>
  <c r="J19" i="8"/>
  <c r="J20" i="8"/>
  <c r="J21" i="8"/>
  <c r="J22" i="8"/>
  <c r="J11" i="8"/>
  <c r="I12" i="8"/>
  <c r="I13" i="8"/>
  <c r="I14" i="8"/>
  <c r="I15" i="8"/>
  <c r="I16" i="8"/>
  <c r="I17" i="8"/>
  <c r="I18" i="8"/>
  <c r="I19" i="8"/>
  <c r="I20" i="8"/>
  <c r="I21" i="8"/>
  <c r="I22" i="8"/>
  <c r="I11" i="8"/>
  <c r="G24" i="8"/>
  <c r="H24" i="8"/>
  <c r="G25" i="8"/>
  <c r="H25" i="8"/>
  <c r="C12" i="22"/>
  <c r="D12" i="22"/>
</calcChain>
</file>

<file path=xl/sharedStrings.xml><?xml version="1.0" encoding="utf-8"?>
<sst xmlns="http://schemas.openxmlformats.org/spreadsheetml/2006/main" count="2372" uniqueCount="600">
  <si>
    <t>Cara Menambah Worksheets</t>
  </si>
  <si>
    <r>
      <rPr>
        <b/>
        <sz val="11"/>
        <color theme="1"/>
        <rFont val="Calibri"/>
        <family val="2"/>
        <scheme val="minor"/>
      </rPr>
      <t xml:space="preserve">Menu Bar </t>
    </r>
    <r>
      <rPr>
        <sz val="11"/>
        <color theme="1"/>
        <rFont val="Calibri"/>
        <family val="2"/>
        <scheme val="minor"/>
      </rPr>
      <t>: Home - Insert Cells - Insert Sheet</t>
    </r>
  </si>
  <si>
    <r>
      <rPr>
        <b/>
        <sz val="11"/>
        <color theme="1"/>
        <rFont val="Calibri"/>
        <family val="2"/>
        <scheme val="minor"/>
      </rPr>
      <t xml:space="preserve">Fitur </t>
    </r>
    <r>
      <rPr>
        <sz val="11"/>
        <color theme="1"/>
        <rFont val="Calibri"/>
        <family val="2"/>
        <scheme val="minor"/>
      </rPr>
      <t>: Logo +</t>
    </r>
  </si>
  <si>
    <r>
      <rPr>
        <b/>
        <sz val="11"/>
        <color theme="1"/>
        <rFont val="Calibri"/>
        <family val="2"/>
        <scheme val="minor"/>
      </rPr>
      <t>Shortcut</t>
    </r>
    <r>
      <rPr>
        <sz val="11"/>
        <color theme="1"/>
        <rFont val="Calibri"/>
        <family val="2"/>
        <scheme val="minor"/>
      </rPr>
      <t xml:space="preserve"> : Shift + Fn + F11</t>
    </r>
  </si>
  <si>
    <t>Cara Menghapus Worksheets</t>
  </si>
  <si>
    <r>
      <rPr>
        <b/>
        <sz val="11"/>
        <color theme="1"/>
        <rFont val="Calibri"/>
        <family val="2"/>
        <scheme val="minor"/>
      </rPr>
      <t xml:space="preserve">Menu Bar </t>
    </r>
    <r>
      <rPr>
        <sz val="11"/>
        <color theme="1"/>
        <rFont val="Calibri"/>
        <family val="2"/>
        <scheme val="minor"/>
      </rPr>
      <t>: Home - Delete Cells - Delete Sheet</t>
    </r>
  </si>
  <si>
    <r>
      <rPr>
        <b/>
        <sz val="11"/>
        <color theme="1"/>
        <rFont val="Calibri"/>
        <family val="2"/>
        <scheme val="minor"/>
      </rPr>
      <t>Fitur</t>
    </r>
    <r>
      <rPr>
        <sz val="11"/>
        <color theme="1"/>
        <rFont val="Calibri"/>
        <family val="2"/>
        <scheme val="minor"/>
      </rPr>
      <t xml:space="preserve"> : Klik Kanan Pada Sheet Name - Delete</t>
    </r>
  </si>
  <si>
    <t>Cara Memindahkan Worksheets</t>
  </si>
  <si>
    <t>Memindahkan posisi sheet dalam workbook yang sama.</t>
  </si>
  <si>
    <r>
      <rPr>
        <b/>
        <sz val="11"/>
        <color theme="1"/>
        <rFont val="Calibri"/>
        <family val="2"/>
        <scheme val="minor"/>
      </rPr>
      <t>Shortcut</t>
    </r>
    <r>
      <rPr>
        <sz val="11"/>
        <color theme="1"/>
        <rFont val="Calibri"/>
        <family val="2"/>
        <scheme val="minor"/>
      </rPr>
      <t xml:space="preserve"> : Klik Kiri Pada Sheet Name - Geser Kiri/Kanan</t>
    </r>
  </si>
  <si>
    <t>Memindahkan posisi sheet dalam workbook yang berbeda/baru.</t>
  </si>
  <si>
    <r>
      <rPr>
        <b/>
        <sz val="11"/>
        <color theme="1"/>
        <rFont val="Calibri"/>
        <family val="2"/>
        <scheme val="minor"/>
      </rPr>
      <t>Fitur</t>
    </r>
    <r>
      <rPr>
        <sz val="11"/>
        <color theme="1"/>
        <rFont val="Calibri"/>
        <family val="2"/>
        <scheme val="minor"/>
      </rPr>
      <t xml:space="preserve"> : Klik Kanan Pada Sheet Name - Move or Copy - To Book - Ok</t>
    </r>
  </si>
  <si>
    <r>
      <rPr>
        <b/>
        <sz val="11"/>
        <color theme="1"/>
        <rFont val="Calibri"/>
        <family val="2"/>
        <scheme val="minor"/>
      </rPr>
      <t xml:space="preserve">Shortcut </t>
    </r>
    <r>
      <rPr>
        <sz val="11"/>
        <color theme="1"/>
        <rFont val="Calibri"/>
        <family val="2"/>
        <scheme val="minor"/>
      </rPr>
      <t>: Alt + H + O + M</t>
    </r>
  </si>
  <si>
    <t>Cara Menggandakan Worksheets</t>
  </si>
  <si>
    <t>Menggandakan sheet dalam workbook yang sama.</t>
  </si>
  <si>
    <r>
      <rPr>
        <b/>
        <sz val="11"/>
        <color theme="1"/>
        <rFont val="Calibri"/>
        <family val="2"/>
        <scheme val="minor"/>
      </rPr>
      <t>Fitur</t>
    </r>
    <r>
      <rPr>
        <sz val="11"/>
        <color theme="1"/>
        <rFont val="Calibri"/>
        <family val="2"/>
        <scheme val="minor"/>
      </rPr>
      <t xml:space="preserve"> : Klik Kanan Pada Sheet Name - Move or Copy - Ceklis Box "Create a copy"  - Ok</t>
    </r>
  </si>
  <si>
    <t>Menggandakan sheet dalam workbook yang berbeda/baru.</t>
  </si>
  <si>
    <r>
      <rPr>
        <b/>
        <sz val="11"/>
        <color theme="1"/>
        <rFont val="Calibri"/>
        <family val="2"/>
        <scheme val="minor"/>
      </rPr>
      <t>Fitur</t>
    </r>
    <r>
      <rPr>
        <sz val="11"/>
        <color theme="1"/>
        <rFont val="Calibri"/>
        <family val="2"/>
        <scheme val="minor"/>
      </rPr>
      <t xml:space="preserve"> : Klik Kanan Pada Sheet Name - Move or Copy - To Book - Ceklis Box "Create a copy" - Ok</t>
    </r>
  </si>
  <si>
    <t>PENGATURAN WORKSHEET</t>
  </si>
  <si>
    <t>PENGATURAN CELLS</t>
  </si>
  <si>
    <t>Memasukkan teks pada cell</t>
  </si>
  <si>
    <r>
      <rPr>
        <b/>
        <sz val="11"/>
        <color theme="1"/>
        <rFont val="Calibri"/>
        <family val="2"/>
        <scheme val="minor"/>
      </rPr>
      <t>Manual</t>
    </r>
    <r>
      <rPr>
        <sz val="11"/>
        <color theme="1"/>
        <rFont val="Calibri"/>
        <family val="2"/>
        <scheme val="minor"/>
      </rPr>
      <t xml:space="preserve"> : Dobel Klik Cell</t>
    </r>
  </si>
  <si>
    <r>
      <t>Meng-</t>
    </r>
    <r>
      <rPr>
        <i/>
        <sz val="10"/>
        <color theme="0"/>
        <rFont val="Calibri"/>
        <family val="2"/>
        <scheme val="minor"/>
      </rPr>
      <t xml:space="preserve">copy </t>
    </r>
    <r>
      <rPr>
        <sz val="10"/>
        <color theme="0"/>
        <rFont val="Calibri"/>
        <family val="2"/>
        <scheme val="minor"/>
      </rPr>
      <t>cell</t>
    </r>
  </si>
  <si>
    <r>
      <rPr>
        <b/>
        <sz val="11"/>
        <color theme="1"/>
        <rFont val="Calibri"/>
        <family val="2"/>
        <scheme val="minor"/>
      </rPr>
      <t>Menu Bar</t>
    </r>
    <r>
      <rPr>
        <sz val="11"/>
        <color theme="1"/>
        <rFont val="Calibri"/>
        <family val="2"/>
        <scheme val="minor"/>
      </rPr>
      <t xml:space="preserve"> : Copy - lalu paste</t>
    </r>
  </si>
  <si>
    <r>
      <rPr>
        <b/>
        <sz val="11"/>
        <color theme="1"/>
        <rFont val="Calibri"/>
        <family val="2"/>
        <scheme val="minor"/>
      </rPr>
      <t>Shortcut</t>
    </r>
    <r>
      <rPr>
        <sz val="11"/>
        <color theme="1"/>
        <rFont val="Calibri"/>
        <family val="2"/>
        <scheme val="minor"/>
      </rPr>
      <t xml:space="preserve"> : </t>
    </r>
    <r>
      <rPr>
        <i/>
        <sz val="11"/>
        <color theme="1"/>
        <rFont val="Calibri"/>
        <family val="2"/>
        <scheme val="minor"/>
      </rPr>
      <t>Ctrl</t>
    </r>
    <r>
      <rPr>
        <sz val="11"/>
        <color theme="1"/>
        <rFont val="Calibri"/>
        <family val="2"/>
        <scheme val="minor"/>
      </rPr>
      <t xml:space="preserve"> + C &amp; Ctrl + V</t>
    </r>
  </si>
  <si>
    <t>Melakukan insert cell</t>
  </si>
  <si>
    <t>NO</t>
  </si>
  <si>
    <t>NAMA</t>
  </si>
  <si>
    <t>NOMINAL</t>
  </si>
  <si>
    <r>
      <rPr>
        <b/>
        <sz val="11"/>
        <color theme="1"/>
        <rFont val="Calibri"/>
        <family val="2"/>
        <scheme val="minor"/>
      </rPr>
      <t>Menu Bar</t>
    </r>
    <r>
      <rPr>
        <sz val="11"/>
        <color theme="1"/>
        <rFont val="Calibri"/>
        <family val="2"/>
        <scheme val="minor"/>
      </rPr>
      <t xml:space="preserve"> : Home - Insert</t>
    </r>
  </si>
  <si>
    <t>DEDEMASLUH</t>
  </si>
  <si>
    <t>Kursus In Class : Excel untuk Pengajar</t>
  </si>
  <si>
    <r>
      <rPr>
        <b/>
        <sz val="11"/>
        <color theme="1"/>
        <rFont val="Calibri"/>
        <family val="2"/>
        <scheme val="minor"/>
      </rPr>
      <t>Fitur</t>
    </r>
    <r>
      <rPr>
        <sz val="11"/>
        <color theme="1"/>
        <rFont val="Calibri"/>
        <family val="2"/>
        <scheme val="minor"/>
      </rPr>
      <t xml:space="preserve"> : Klik Kanan Pada Cell - Insert - Pilih insert</t>
    </r>
  </si>
  <si>
    <t>MUHAMMADANDRISULISTIYOUTOMO</t>
  </si>
  <si>
    <t>ONGKI</t>
  </si>
  <si>
    <t>BUDIPRIYONO</t>
  </si>
  <si>
    <t>ROMARIOFARERA</t>
  </si>
  <si>
    <t>MUSBICHIN</t>
  </si>
  <si>
    <t>MARDODISILALAHI</t>
  </si>
  <si>
    <t>Memindahkan atau move cells</t>
  </si>
  <si>
    <t>1. Klik cell yg ingin dipindah.</t>
  </si>
  <si>
    <t>2. Arahkan mouse ke tepi cell yg ingin dipindah</t>
  </si>
  <si>
    <t xml:space="preserve">     sampai icon mouse berubah jadi plus mata angin</t>
  </si>
  <si>
    <t>3. Lalu klik kiri tahan dan geser ke posisi cel</t>
  </si>
  <si>
    <r>
      <rPr>
        <b/>
        <sz val="11"/>
        <color theme="1"/>
        <rFont val="Calibri"/>
        <family val="2"/>
        <scheme val="minor"/>
      </rPr>
      <t>Shortcut</t>
    </r>
    <r>
      <rPr>
        <sz val="11"/>
        <color theme="1"/>
        <rFont val="Calibri"/>
        <family val="2"/>
        <scheme val="minor"/>
      </rPr>
      <t xml:space="preserve"> : </t>
    </r>
    <r>
      <rPr>
        <i/>
        <sz val="11"/>
        <color theme="1"/>
        <rFont val="Calibri"/>
        <family val="2"/>
        <scheme val="minor"/>
      </rPr>
      <t>Ctrl</t>
    </r>
    <r>
      <rPr>
        <sz val="11"/>
        <color theme="1"/>
        <rFont val="Calibri"/>
        <family val="2"/>
        <scheme val="minor"/>
      </rPr>
      <t xml:space="preserve"> + X &amp; Ctrl + V</t>
    </r>
  </si>
  <si>
    <t>KELAS</t>
  </si>
  <si>
    <t>Format Cell Number</t>
  </si>
  <si>
    <t>Format Cell Font</t>
  </si>
  <si>
    <t>JENIS FORMAT CELLS</t>
  </si>
  <si>
    <t>GENERAL</t>
  </si>
  <si>
    <t>FORMAT NUMBER</t>
  </si>
  <si>
    <t>FORMAT TEXT</t>
  </si>
  <si>
    <t>Format General</t>
  </si>
  <si>
    <t>Format Text Bold</t>
  </si>
  <si>
    <t>Microsoft</t>
  </si>
  <si>
    <t>Format Number</t>
  </si>
  <si>
    <t>Format Italic</t>
  </si>
  <si>
    <t>Format Currency</t>
  </si>
  <si>
    <t>Format Underline</t>
  </si>
  <si>
    <t>Format Accounting</t>
  </si>
  <si>
    <t>Format Font Type</t>
  </si>
  <si>
    <t>Format Short Date</t>
  </si>
  <si>
    <t>Format Strikethrogh</t>
  </si>
  <si>
    <t>Format Long Date</t>
  </si>
  <si>
    <t>Format Superscript</t>
  </si>
  <si>
    <t>10O</t>
  </si>
  <si>
    <t>Format Time</t>
  </si>
  <si>
    <t>Format Subscript</t>
  </si>
  <si>
    <t>Format Percentage</t>
  </si>
  <si>
    <t>Format Fill Color</t>
  </si>
  <si>
    <t>Nindya</t>
  </si>
  <si>
    <t>Bedanya Rumus Dengan Fungsi</t>
  </si>
  <si>
    <t>DATA PENGUNJUNG BAZAR</t>
  </si>
  <si>
    <t>TANGGAL_KUNJUNGAN</t>
  </si>
  <si>
    <t>JAM_KUNJUNGAN</t>
  </si>
  <si>
    <t>NAMA_LENGKAP</t>
  </si>
  <si>
    <t>JENIS_KEL</t>
  </si>
  <si>
    <t>USIA</t>
  </si>
  <si>
    <t>ALAMAT_TEMPAT_TINGGAL</t>
  </si>
  <si>
    <t>KECAMATAN</t>
  </si>
  <si>
    <t>PROVINSI</t>
  </si>
  <si>
    <t>TOTAL _BELANJA</t>
  </si>
  <si>
    <t>MIFTAKHUL HUDA</t>
  </si>
  <si>
    <t>L</t>
  </si>
  <si>
    <t>32</t>
  </si>
  <si>
    <t>KP PULO JAHE  RT:010 RW:014 JATINEGARA</t>
  </si>
  <si>
    <t>CAKUNG</t>
  </si>
  <si>
    <t>DKI JAKARTA</t>
  </si>
  <si>
    <t>AHMAD BINAMIN</t>
  </si>
  <si>
    <t>50</t>
  </si>
  <si>
    <t>KPPANGKALANRT:001RW:006SEMANAN</t>
  </si>
  <si>
    <t>KALIDERES</t>
  </si>
  <si>
    <t>JUNAEDI</t>
  </si>
  <si>
    <t>KP KANDANG BESAR  RT:001 RW:004 UJUNG MENTENG</t>
  </si>
  <si>
    <t>ANGGA SAPUTRA</t>
  </si>
  <si>
    <t>26</t>
  </si>
  <si>
    <t>CEMPAKA VI  RT:006 RW:009 CAKUNG TIMUR</t>
  </si>
  <si>
    <t>ADE</t>
  </si>
  <si>
    <t>28</t>
  </si>
  <si>
    <t>KPSUKATANIRT:002RW:002TEGALALUR</t>
  </si>
  <si>
    <t>SAMSUL ARIFIN</t>
  </si>
  <si>
    <t>30</t>
  </si>
  <si>
    <t>RAWABUAYART:002RW:001RAWABUAYA</t>
  </si>
  <si>
    <t>CENGKARENG</t>
  </si>
  <si>
    <t>PIANGSIN</t>
  </si>
  <si>
    <t>52</t>
  </si>
  <si>
    <t>APTPERMATASURYAITWRF315RT:009RW:017PEGADUNGAN</t>
  </si>
  <si>
    <t>SRI LESTARI</t>
  </si>
  <si>
    <t>P</t>
  </si>
  <si>
    <t>53</t>
  </si>
  <si>
    <t>JLJATINEGARART07RW04JATINEGARAKAUMPULOGADUNGRT:7RW:4JATINEGARAKAUM</t>
  </si>
  <si>
    <t>PULOGADUNG</t>
  </si>
  <si>
    <t>RIKI IRIANTO</t>
  </si>
  <si>
    <t>37</t>
  </si>
  <si>
    <t>PERUMNASBLOKC11/9RT:007RW:010CENGKARENGTIMUR</t>
  </si>
  <si>
    <t>PAMOEDJI WIDJATMIKOS</t>
  </si>
  <si>
    <t>46</t>
  </si>
  <si>
    <t>JLPEDONGKELANRT:007RW:009KAPUK</t>
  </si>
  <si>
    <t>KUATNO</t>
  </si>
  <si>
    <t>49</t>
  </si>
  <si>
    <t>KAYUBESARRT:010RW:011CENGKARENGTIMUR</t>
  </si>
  <si>
    <t>SUKARNO</t>
  </si>
  <si>
    <t>29</t>
  </si>
  <si>
    <t>KP RAWA BADUNG  RT:011 RW:007 JATINEGARA</t>
  </si>
  <si>
    <t>ABDUL JUNAIDI</t>
  </si>
  <si>
    <t>44</t>
  </si>
  <si>
    <t>JLPREPEDANRT:011RW:007KAMAL</t>
  </si>
  <si>
    <t>SUPIRMAN</t>
  </si>
  <si>
    <t>48</t>
  </si>
  <si>
    <t>KP SUMUR NO 43B  RT:006 RW:010 KLENDER</t>
  </si>
  <si>
    <t>MUDRIKA</t>
  </si>
  <si>
    <t>KELPA AGADING TIMUR NO 80  RT:006 RW:006 KELAPA GADING TIMUR</t>
  </si>
  <si>
    <t>AGUS SAEPUDIN</t>
  </si>
  <si>
    <t>56</t>
  </si>
  <si>
    <t>UJUNG KRAWANG  RT:004 RW:005 PULO GEBANG</t>
  </si>
  <si>
    <t>FERDIYAN</t>
  </si>
  <si>
    <t>34</t>
  </si>
  <si>
    <t>PEDONGKELANRT:016RW:013KAPUK</t>
  </si>
  <si>
    <t>EKO TRIFAUZI</t>
  </si>
  <si>
    <t>33</t>
  </si>
  <si>
    <t>JL ROROTAN  RT:008 RW:004 CAKUNG TIMUR</t>
  </si>
  <si>
    <t>DINI HERYANI UTAMI</t>
  </si>
  <si>
    <t>39</t>
  </si>
  <si>
    <t>JLSWADAYANO18RT/RW09/11KEBONBARUTEBETRT:9RW:11KEBONBARU</t>
  </si>
  <si>
    <t>TEBET</t>
  </si>
  <si>
    <t>TEGAR PUTRA SETIAWAN</t>
  </si>
  <si>
    <t>KPBALINO.70RT:009RW:004KALIDERES</t>
  </si>
  <si>
    <t>IRENA</t>
  </si>
  <si>
    <t>59</t>
  </si>
  <si>
    <t>JLPENGUKIRANINO03RT:011RW:004PEKOJAN</t>
  </si>
  <si>
    <t>TAMBORA</t>
  </si>
  <si>
    <t>HIKMATULLOH KHOER</t>
  </si>
  <si>
    <t>36</t>
  </si>
  <si>
    <t>KAYUBESARRT:005RW:012TEGALALUR</t>
  </si>
  <si>
    <t>YADIH</t>
  </si>
  <si>
    <t>35</t>
  </si>
  <si>
    <t>KPPONDOKRANDURT:002RW:002DURIKOSAMBI</t>
  </si>
  <si>
    <t>SUYANTI</t>
  </si>
  <si>
    <t>JLHMALIRT:008RW:001DURIKOSAMBI</t>
  </si>
  <si>
    <t>SADIAH</t>
  </si>
  <si>
    <t>PULOGADUNGRT:1RW:1KAYUMAS</t>
  </si>
  <si>
    <t>DEFIA PANDI</t>
  </si>
  <si>
    <t>JLPRIMADALAMRT:004RW:005TEGALALUR</t>
  </si>
  <si>
    <t>ASEP HERMAWAN</t>
  </si>
  <si>
    <t>JLLINGKUNGANIIIRT:001RW:003TEGALALUR</t>
  </si>
  <si>
    <t>ALAMSYAH RAMDAN</t>
  </si>
  <si>
    <t>POGLARRT:006RW:001KEDAUNGKALIANGKE</t>
  </si>
  <si>
    <t>UMBRI</t>
  </si>
  <si>
    <t>47</t>
  </si>
  <si>
    <t>JLAMBONNO129RT:008RW:002CENGKARENGTIMUR</t>
  </si>
  <si>
    <t>GATOT SLAMET NUGROHO</t>
  </si>
  <si>
    <t>PULONANGKART:008RW:002RAWABUAYA</t>
  </si>
  <si>
    <t>RIO OCTAVIAN</t>
  </si>
  <si>
    <t>KPSALORT:001RW:007KEMBANGANUTARA</t>
  </si>
  <si>
    <t>KEMBANGAN</t>
  </si>
  <si>
    <t>SYAMSUL UMAR</t>
  </si>
  <si>
    <t>43</t>
  </si>
  <si>
    <t>JL PENGARENGAN  RT:009 RW:006 JATINEGARA</t>
  </si>
  <si>
    <t>JIMMILI UNARDO</t>
  </si>
  <si>
    <t>JLMADRASAHIIBLOKENO.85RT:014RW:004RAWABUAYA</t>
  </si>
  <si>
    <t>13:26:22</t>
  </si>
  <si>
    <t>IWAN GUNAWAN</t>
  </si>
  <si>
    <t>KP.PANGKALANRT:007RW:002SEMANAN</t>
  </si>
  <si>
    <t>16:34:43</t>
  </si>
  <si>
    <t>HALIMROES</t>
  </si>
  <si>
    <t>51</t>
  </si>
  <si>
    <t>PURIGARDENA2RT:004RW:014PEGADUNGAN</t>
  </si>
  <si>
    <t>20:22:47</t>
  </si>
  <si>
    <t>INDRAYANA</t>
  </si>
  <si>
    <t>KP BARU  RT:008 RW:008 CAKUNG BARAT</t>
  </si>
  <si>
    <t>15:24:06</t>
  </si>
  <si>
    <t>SAHRUDIN</t>
  </si>
  <si>
    <t>JLUTANJATIRT:005RW:011PEGADUNGAN</t>
  </si>
  <si>
    <t>12:07:19</t>
  </si>
  <si>
    <t>SAHRUL ARIFIN</t>
  </si>
  <si>
    <t>KP PEDAENGAN  RT:006 RW:008 PENGGILINGAN</t>
  </si>
  <si>
    <t>21:15:26</t>
  </si>
  <si>
    <t>AMIRUDIN</t>
  </si>
  <si>
    <t>KAPUKPULORT:009RW:010KAPUK</t>
  </si>
  <si>
    <t>19:04:26</t>
  </si>
  <si>
    <t>FITRIAH</t>
  </si>
  <si>
    <t>KPUTANBAHAGIART:001RW:006CENGKARENGTIMUR.</t>
  </si>
  <si>
    <t>21:47:59</t>
  </si>
  <si>
    <t>MOHAMAD KHOLIL</t>
  </si>
  <si>
    <t>JLBAMBULARANGANRT:001RW:009PEGADUNGAN</t>
  </si>
  <si>
    <t>20:14:33</t>
  </si>
  <si>
    <t>IWAN INDIRWAN</t>
  </si>
  <si>
    <t>JLBAMBUKUNINGVRT:008RW:003CENGKARENGBARAT</t>
  </si>
  <si>
    <t>14:09:40</t>
  </si>
  <si>
    <t>ISMANTO</t>
  </si>
  <si>
    <t>KPDURIRT:001RW:014DURIKOSAMBI</t>
  </si>
  <si>
    <t>16:49:17</t>
  </si>
  <si>
    <t>ANIK KATIYEM</t>
  </si>
  <si>
    <t>54</t>
  </si>
  <si>
    <t>PULOGEBANG  RT:003 RW:004 PULOGEBANG</t>
  </si>
  <si>
    <t>15:20:34</t>
  </si>
  <si>
    <t>ANDRIAN RUSDI</t>
  </si>
  <si>
    <t>45</t>
  </si>
  <si>
    <t>KAPUKKEBONJAHERT:007RW:003KAPUK</t>
  </si>
  <si>
    <t>13:11:01</t>
  </si>
  <si>
    <t>WAWAN AFANDI</t>
  </si>
  <si>
    <t>RAWABEBEKRT:004RW:001KAMAL</t>
  </si>
  <si>
    <t>17:33:08</t>
  </si>
  <si>
    <t>MUFRODI</t>
  </si>
  <si>
    <t>JLALMUTTAQIMRT:002RW:011RAWABUAYA</t>
  </si>
  <si>
    <t>14:34:01</t>
  </si>
  <si>
    <t>EDO IMANUEL</t>
  </si>
  <si>
    <t>31</t>
  </si>
  <si>
    <t>JLAKASIANO.13RT:014RW:012CENGKARENGTIMUR</t>
  </si>
  <si>
    <t>16:38:32</t>
  </si>
  <si>
    <t>ZULFAH CHORIYAH</t>
  </si>
  <si>
    <t>MENTENGATASRT/RW11/05SETIABUDIRT:11RW:5SETIABUDI</t>
  </si>
  <si>
    <t>SETIABUDI</t>
  </si>
  <si>
    <t>12:04:30</t>
  </si>
  <si>
    <t>DIDI JUNAIDI</t>
  </si>
  <si>
    <t>JLBOJONGRAYANO.4RT:004RW:004RAWABUAYA</t>
  </si>
  <si>
    <t>13:16:13</t>
  </si>
  <si>
    <t>WARDI</t>
  </si>
  <si>
    <t>JLLINGKUNGANIIIRT:003RW:003TEGALALUR</t>
  </si>
  <si>
    <t>12:31:26</t>
  </si>
  <si>
    <t>DAUDAK</t>
  </si>
  <si>
    <t>KAPUKRT:014RW:012KAPUK</t>
  </si>
  <si>
    <t>15:21:05</t>
  </si>
  <si>
    <t>ROHMATULLOH</t>
  </si>
  <si>
    <t>40</t>
  </si>
  <si>
    <t>KPPONDOKSAMBIRT:002RW:001DURIKOSAMBI</t>
  </si>
  <si>
    <t>11:17:44</t>
  </si>
  <si>
    <t>JAMALUDIN</t>
  </si>
  <si>
    <t>PEDONGKELANRT:012RW:013KAPUK</t>
  </si>
  <si>
    <t>14:23:01</t>
  </si>
  <si>
    <t>JOJON YUSWANDI</t>
  </si>
  <si>
    <t>RAWABUAYART:003RW:002RAWABUAYA</t>
  </si>
  <si>
    <t>11:08:22</t>
  </si>
  <si>
    <t>ROCHMAN MULIAWARMAN</t>
  </si>
  <si>
    <t>JLMESJIDINO.20ART:006RW:002CENGKARENGBARAT</t>
  </si>
  <si>
    <t>21:44:11</t>
  </si>
  <si>
    <t>NAHASONBAY</t>
  </si>
  <si>
    <t>KPBULAKTEKORT:009RW:011KALIDERES</t>
  </si>
  <si>
    <t>19:19:25</t>
  </si>
  <si>
    <t>HIDAYAT</t>
  </si>
  <si>
    <t>KP BARU NO 178 GG IMPRES  RT:002 RW:007 CAKUNG BARAT</t>
  </si>
  <si>
    <t>12:20:36</t>
  </si>
  <si>
    <t>TIYONO</t>
  </si>
  <si>
    <t>42</t>
  </si>
  <si>
    <t>PULOHARAPANINDAHRT:010RW:010CENGKARENGBARAT</t>
  </si>
  <si>
    <t>13:37:53</t>
  </si>
  <si>
    <t>NINO SIREGAR</t>
  </si>
  <si>
    <t>KPSEMANANRT:007RW:012DURIKOSAMBI</t>
  </si>
  <si>
    <t>11:45:43</t>
  </si>
  <si>
    <t>KARDIWAN</t>
  </si>
  <si>
    <t>BOJONG RANGKONG  RT:008 RW:008 PULO GEBANG</t>
  </si>
  <si>
    <t>13:24:02</t>
  </si>
  <si>
    <t>AZAN SUGIYAT</t>
  </si>
  <si>
    <t>KAPUKKEBONJAHERT:020RW:003KAPUK</t>
  </si>
  <si>
    <t>19:42:11</t>
  </si>
  <si>
    <t>WIRYA PRAWIRALIAUW</t>
  </si>
  <si>
    <t>JLPERMATATAMANPALEMBLOKD7/53RT:008RW:003PEGADUNGAN</t>
  </si>
  <si>
    <t>21:42:49</t>
  </si>
  <si>
    <t>HEPY SARYUONO</t>
  </si>
  <si>
    <t>38</t>
  </si>
  <si>
    <t>JL.RGTCBLOKANGSANANO.311RT:002RW:010CAKUNGBARAT</t>
  </si>
  <si>
    <t>20:03:26</t>
  </si>
  <si>
    <t>ABDUL SALIM</t>
  </si>
  <si>
    <t>RUSUN KOMARUDIN BLOK D LT 1 NO 11  RT:015 RW:004 PENGGILINGAN</t>
  </si>
  <si>
    <t>17:38:21</t>
  </si>
  <si>
    <t>SOPIANAH</t>
  </si>
  <si>
    <t>57</t>
  </si>
  <si>
    <t>JLZAINALARIFINNO04RT01RW07TAMANDARIJAKARTABARATRT:01RW:07TAMANSARI</t>
  </si>
  <si>
    <t>TAMANSARI</t>
  </si>
  <si>
    <t>19:23:56</t>
  </si>
  <si>
    <t>HARI SUPRIYANTO</t>
  </si>
  <si>
    <t>KP. PISANGAN 006/006 PENGGILINGAN CAKUNG JAKTIM  RT:06 RW:06 PENGGILINGAN</t>
  </si>
  <si>
    <t>13:31:22</t>
  </si>
  <si>
    <t>DICKY FIRMANSYAH</t>
  </si>
  <si>
    <t>RAWA KUNING  RT:004 RW:002 PULO GEBANG</t>
  </si>
  <si>
    <t>18:25:37</t>
  </si>
  <si>
    <t>MARLINA PUTRI</t>
  </si>
  <si>
    <t>ASRBRIGIFIPIK/JSRT05RW08KALISARIPASARREBORT:05RW:08KALIRAS</t>
  </si>
  <si>
    <t>TANAHABANG</t>
  </si>
  <si>
    <t>12:13:41</t>
  </si>
  <si>
    <t>MARTIN</t>
  </si>
  <si>
    <t>CITRA1BLOKC.10/13RT:004RW:016KALIDERES</t>
  </si>
  <si>
    <t>15:42:35</t>
  </si>
  <si>
    <t>UNTUNG SUDRAJAT</t>
  </si>
  <si>
    <t>KPUTANBAHAGIART:007RW:007CENGKARENGTIMUR</t>
  </si>
  <si>
    <t>15:47:01</t>
  </si>
  <si>
    <t>AHMADI</t>
  </si>
  <si>
    <t>RUSUN PINUS BLOK B1 LT 2  RT:018 RW:009 PENGGILINGAN</t>
  </si>
  <si>
    <t>17:42:52</t>
  </si>
  <si>
    <t>KASNO</t>
  </si>
  <si>
    <t>JL. RAYA TIPAR CAKUNG  RT:005 RW:005 SUKAPURA</t>
  </si>
  <si>
    <t>14:53:40</t>
  </si>
  <si>
    <t>WACHYUDIN</t>
  </si>
  <si>
    <t>JLJAYA25KENANGAVRT:001RW:010CENGKARENGBARAT</t>
  </si>
  <si>
    <t>13:04:56</t>
  </si>
  <si>
    <t>BARUDIN</t>
  </si>
  <si>
    <t>JLPREPEDANRT:003RW:009KAMAL</t>
  </si>
  <si>
    <t>21:18:46</t>
  </si>
  <si>
    <t>ANGELINA YANI</t>
  </si>
  <si>
    <t>SETIABUDIII/28RT:001RW:002SETIABUDI</t>
  </si>
  <si>
    <t>21:52:57</t>
  </si>
  <si>
    <t>MUHALI</t>
  </si>
  <si>
    <t>PONDOKRANDURT:013RW:002DURIKOSAMBI</t>
  </si>
  <si>
    <t>13:46:18</t>
  </si>
  <si>
    <t>ROHULINA PURBA</t>
  </si>
  <si>
    <t>JL IRIGASI  RT:011 RW:001 UJUNG MENTENG</t>
  </si>
  <si>
    <t>21:05:14</t>
  </si>
  <si>
    <t>FADHILAH HASAN</t>
  </si>
  <si>
    <t>27</t>
  </si>
  <si>
    <t>PULO GEBANG  RT:006 RW:004 PULO GEBANG</t>
  </si>
  <si>
    <t>14:29:14</t>
  </si>
  <si>
    <t>YADI RUSADI</t>
  </si>
  <si>
    <t>KPDURIKOSAMBIRT:003RW:005DURIKOSAMBI</t>
  </si>
  <si>
    <t>11:01:14</t>
  </si>
  <si>
    <t>NAISAN</t>
  </si>
  <si>
    <t>55</t>
  </si>
  <si>
    <t>JLPETERNAKANIIIRT:002RW:007KAPUK</t>
  </si>
  <si>
    <t>19:41:10</t>
  </si>
  <si>
    <t>PONCO HADI SAPUTRA</t>
  </si>
  <si>
    <t>BOJONG RANGKONG  RT:011 RW:003 PULO GEBANG</t>
  </si>
  <si>
    <t>11:26:44</t>
  </si>
  <si>
    <t>AGUS SUSANTO</t>
  </si>
  <si>
    <t>KP. JEMBATAN NO. 24 018/012 PENGGILINGAN CAKUNG JAKTIM  RT:018 RW:012 PENGGILINGAN</t>
  </si>
  <si>
    <t>11:00:35</t>
  </si>
  <si>
    <t>UBAIDILLAH</t>
  </si>
  <si>
    <t>TAMBUN RENGAS  RT:002 RW:007 CAKUNG TIMUR</t>
  </si>
  <si>
    <t>15:19:50</t>
  </si>
  <si>
    <t>ANDI SUSANTO</t>
  </si>
  <si>
    <t>KPDURIRT:006RW:004DURIKOSAMBI</t>
  </si>
  <si>
    <t>19:57:23</t>
  </si>
  <si>
    <t>LAUWDJIT TJENG</t>
  </si>
  <si>
    <t>JLJELAMBARBARATIIDNO.71RT:010RW:011JELAMBARBARU</t>
  </si>
  <si>
    <t>GROGOLPETAMBURAN</t>
  </si>
  <si>
    <t>13:49:39</t>
  </si>
  <si>
    <t>ANGGRAENI PRAMO</t>
  </si>
  <si>
    <t>JL D SENTRA PRIMER NO 9 A  RT:003 RW:008 PULO GEBANG</t>
  </si>
  <si>
    <t>21:15:27</t>
  </si>
  <si>
    <t>WAGIMAN RIYANTO</t>
  </si>
  <si>
    <t>JLHJAIRIRT:005RW:002RAWABUAYA</t>
  </si>
  <si>
    <t>11:59:27</t>
  </si>
  <si>
    <t>HONO SUHARJO</t>
  </si>
  <si>
    <t>16:56:38</t>
  </si>
  <si>
    <t>DR SANDRI FIRMAN</t>
  </si>
  <si>
    <t>JLMAWARRT:007RW:009KAPUK</t>
  </si>
  <si>
    <t>12:15:42</t>
  </si>
  <si>
    <t>FERDIANSYAH</t>
  </si>
  <si>
    <t>JLMAWARVNO28CRT:004RW:002CENGKARENGBARAT</t>
  </si>
  <si>
    <t>19:24:48</t>
  </si>
  <si>
    <t>ANDAS</t>
  </si>
  <si>
    <t>PEDONGKELANRT:02RW:016KAPUK</t>
  </si>
  <si>
    <t>12:50:51</t>
  </si>
  <si>
    <t>MUHAIMIN</t>
  </si>
  <si>
    <t>JLKHABDULWAHABRT:004RW:006DURIKOSAMBI</t>
  </si>
  <si>
    <t>19:58:00</t>
  </si>
  <si>
    <t>YUDI ANWAR</t>
  </si>
  <si>
    <t>RAWA KUNING  RT:003 RW:002 PULO GEBANG</t>
  </si>
  <si>
    <t>17:42:59</t>
  </si>
  <si>
    <t>NUGROHO ADI PRAMONO</t>
  </si>
  <si>
    <t>CAKUNG BARAT  RT:006 RW:005 CAKUNG BARAT</t>
  </si>
  <si>
    <t>Format yang digunakan untuk mengubah tampilan angka menjadi beberapa bentuk yang berbeda, sesuai dengan jenis angkanya. Seperti presentase, waktu, tanggal, mata uang, dan lain sebagainya.</t>
  </si>
  <si>
    <t>PROYEKSI KEBUTUHAN DANA</t>
  </si>
  <si>
    <t>Take Home Pay</t>
  </si>
  <si>
    <r>
      <t xml:space="preserve">:  </t>
    </r>
    <r>
      <rPr>
        <b/>
        <sz val="11"/>
        <color theme="1"/>
        <rFont val="Calibri"/>
        <family val="2"/>
        <scheme val="minor"/>
      </rPr>
      <t>Gaji Pokok</t>
    </r>
    <r>
      <rPr>
        <sz val="11"/>
        <color theme="1"/>
        <rFont val="Calibri"/>
        <family val="2"/>
        <scheme val="minor"/>
      </rPr>
      <t xml:space="preserve"> ditambah </t>
    </r>
    <r>
      <rPr>
        <b/>
        <sz val="11"/>
        <color theme="1"/>
        <rFont val="Calibri"/>
        <family val="2"/>
        <scheme val="minor"/>
      </rPr>
      <t>Tunjangan</t>
    </r>
  </si>
  <si>
    <t>Insentif</t>
  </si>
  <si>
    <r>
      <t xml:space="preserve">:  </t>
    </r>
    <r>
      <rPr>
        <b/>
        <sz val="11"/>
        <color theme="1"/>
        <rFont val="Calibri"/>
        <family val="2"/>
        <scheme val="minor"/>
      </rPr>
      <t>Gaji Pokok</t>
    </r>
    <r>
      <rPr>
        <sz val="11"/>
        <color theme="1"/>
        <rFont val="Calibri"/>
        <family val="2"/>
        <scheme val="minor"/>
      </rPr>
      <t xml:space="preserve"> dikurang </t>
    </r>
    <r>
      <rPr>
        <b/>
        <sz val="11"/>
        <color theme="1"/>
        <rFont val="Calibri"/>
        <family val="2"/>
        <scheme val="minor"/>
      </rPr>
      <t>Tunjangan</t>
    </r>
  </si>
  <si>
    <t>Bonus Akhir Tahun</t>
  </si>
  <si>
    <r>
      <t xml:space="preserve">:  </t>
    </r>
    <r>
      <rPr>
        <b/>
        <sz val="11"/>
        <color theme="1"/>
        <rFont val="Calibri"/>
        <family val="2"/>
        <scheme val="minor"/>
      </rPr>
      <t>Tunjangan</t>
    </r>
    <r>
      <rPr>
        <sz val="11"/>
        <color theme="1"/>
        <rFont val="Calibri"/>
        <family val="2"/>
        <scheme val="minor"/>
      </rPr>
      <t xml:space="preserve"> dikali </t>
    </r>
    <r>
      <rPr>
        <b/>
        <sz val="11"/>
        <color theme="1"/>
        <rFont val="Calibri"/>
        <family val="2"/>
        <scheme val="minor"/>
      </rPr>
      <t>12 bulan</t>
    </r>
  </si>
  <si>
    <t>Pajak Penghasilan</t>
  </si>
  <si>
    <r>
      <t xml:space="preserve">:  </t>
    </r>
    <r>
      <rPr>
        <b/>
        <sz val="11"/>
        <color theme="1"/>
        <rFont val="Calibri"/>
        <family val="2"/>
        <scheme val="minor"/>
      </rPr>
      <t>Tunjangan</t>
    </r>
    <r>
      <rPr>
        <sz val="11"/>
        <color theme="1"/>
        <rFont val="Calibri"/>
        <family val="2"/>
        <scheme val="minor"/>
      </rPr>
      <t xml:space="preserve"> dibagi </t>
    </r>
    <r>
      <rPr>
        <b/>
        <sz val="11"/>
        <color theme="1"/>
        <rFont val="Calibri"/>
        <family val="2"/>
        <scheme val="minor"/>
      </rPr>
      <t>Lama Kerja</t>
    </r>
  </si>
  <si>
    <t>Pengali Pesangon</t>
  </si>
  <si>
    <r>
      <t xml:space="preserve">:  </t>
    </r>
    <r>
      <rPr>
        <b/>
        <sz val="11"/>
        <color theme="1"/>
        <rFont val="Calibri"/>
        <family val="2"/>
        <scheme val="minor"/>
      </rPr>
      <t>Lama kerja</t>
    </r>
    <r>
      <rPr>
        <sz val="11"/>
        <color theme="1"/>
        <rFont val="Calibri"/>
        <family val="2"/>
        <scheme val="minor"/>
      </rPr>
      <t xml:space="preserve"> dipangkat </t>
    </r>
    <r>
      <rPr>
        <b/>
        <sz val="11"/>
        <color theme="1"/>
        <rFont val="Calibri"/>
        <family val="2"/>
        <scheme val="minor"/>
      </rPr>
      <t>2</t>
    </r>
  </si>
  <si>
    <t>Pesangon</t>
  </si>
  <si>
    <r>
      <t xml:space="preserve">:  </t>
    </r>
    <r>
      <rPr>
        <b/>
        <sz val="11"/>
        <color theme="1"/>
        <rFont val="Calibri"/>
        <family val="2"/>
        <scheme val="minor"/>
      </rPr>
      <t>Insentif</t>
    </r>
    <r>
      <rPr>
        <sz val="11"/>
        <color theme="1"/>
        <rFont val="Calibri"/>
        <family val="2"/>
        <scheme val="minor"/>
      </rPr>
      <t xml:space="preserve"> dikurang </t>
    </r>
    <r>
      <rPr>
        <b/>
        <sz val="11"/>
        <color theme="1"/>
        <rFont val="Calibri"/>
        <family val="2"/>
        <scheme val="minor"/>
      </rPr>
      <t>Tunjangan</t>
    </r>
    <r>
      <rPr>
        <sz val="11"/>
        <color theme="1"/>
        <rFont val="Calibri"/>
        <family val="2"/>
        <scheme val="minor"/>
      </rPr>
      <t xml:space="preserve">, hasilnya dikali </t>
    </r>
    <r>
      <rPr>
        <b/>
        <sz val="11"/>
        <color theme="1"/>
        <rFont val="Calibri"/>
        <family val="2"/>
        <scheme val="minor"/>
      </rPr>
      <t>Pengali Pesangon</t>
    </r>
  </si>
  <si>
    <t>+</t>
  </si>
  <si>
    <t>-</t>
  </si>
  <si>
    <t>x</t>
  </si>
  <si>
    <t>:</t>
  </si>
  <si>
    <r>
      <t>X</t>
    </r>
    <r>
      <rPr>
        <b/>
        <vertAlign val="superscript"/>
        <sz val="11"/>
        <color theme="1"/>
        <rFont val="Calibri"/>
        <family val="2"/>
        <scheme val="minor"/>
      </rPr>
      <t>2</t>
    </r>
  </si>
  <si>
    <t>No</t>
  </si>
  <si>
    <t>Nama</t>
  </si>
  <si>
    <t>Jabatan</t>
  </si>
  <si>
    <t>Umur</t>
  </si>
  <si>
    <t>Lama Kerja</t>
  </si>
  <si>
    <t>Gaji Pokok</t>
  </si>
  <si>
    <t>Tunjangan</t>
  </si>
  <si>
    <t>THP</t>
  </si>
  <si>
    <t>Bonus 
Akhir Tahun</t>
  </si>
  <si>
    <t>Uang Pesangon</t>
  </si>
  <si>
    <t>ANDRE T.</t>
  </si>
  <si>
    <t>SUPERVISOR</t>
  </si>
  <si>
    <t>SURYA D.</t>
  </si>
  <si>
    <t>SALES</t>
  </si>
  <si>
    <t>RIZKY F.</t>
  </si>
  <si>
    <t>IAN K.</t>
  </si>
  <si>
    <t>RAISA</t>
  </si>
  <si>
    <t>ADMIN</t>
  </si>
  <si>
    <t>ARIEL</t>
  </si>
  <si>
    <t>DEDY C.</t>
  </si>
  <si>
    <t>OB</t>
  </si>
  <si>
    <t>MULAN J.</t>
  </si>
  <si>
    <t>MAUDY A.</t>
  </si>
  <si>
    <t>TOMPI</t>
  </si>
  <si>
    <t>DRIVER</t>
  </si>
  <si>
    <t>RAFI A.</t>
  </si>
  <si>
    <t>TITI K.</t>
  </si>
  <si>
    <t>SUM</t>
  </si>
  <si>
    <t>AVERAGE</t>
  </si>
  <si>
    <t>COUNT</t>
  </si>
  <si>
    <t>MAX</t>
  </si>
  <si>
    <t>MIN</t>
  </si>
  <si>
    <t>MERK</t>
  </si>
  <si>
    <t>JENIS MOTOR</t>
  </si>
  <si>
    <t>VARIAN</t>
  </si>
  <si>
    <t>GROUP</t>
  </si>
  <si>
    <t>HARGA</t>
  </si>
  <si>
    <t>PENJUALAN</t>
  </si>
  <si>
    <t>HONDA</t>
  </si>
  <si>
    <t>ADV</t>
  </si>
  <si>
    <t>ADV 150</t>
  </si>
  <si>
    <t>BIG MATIC</t>
  </si>
  <si>
    <t>ADV 150 ABS</t>
  </si>
  <si>
    <t>ADV 150 CBS</t>
  </si>
  <si>
    <t>BEAT</t>
  </si>
  <si>
    <t>ALL N BEAT CBS</t>
  </si>
  <si>
    <t>MATIC</t>
  </si>
  <si>
    <t>ALLN BEAT CBSIS</t>
  </si>
  <si>
    <t>BEAT SP CBS ISS</t>
  </si>
  <si>
    <t>BEAT SPORTY</t>
  </si>
  <si>
    <t>BEAT SPORTY CB</t>
  </si>
  <si>
    <t>BEAT SPORTY CBS</t>
  </si>
  <si>
    <t>BEAT SPORTY DEL</t>
  </si>
  <si>
    <t>BEAT SPORTY DX</t>
  </si>
  <si>
    <t xml:space="preserve"> </t>
  </si>
  <si>
    <t>BEAT SPORTY ISS</t>
  </si>
  <si>
    <t>oke</t>
  </si>
  <si>
    <t>BEAT STREET</t>
  </si>
  <si>
    <t>BEAT STREET CBS</t>
  </si>
  <si>
    <t>BEATCBSFIMMC</t>
  </si>
  <si>
    <t>N BEAT ESP CBS</t>
  </si>
  <si>
    <t>NEW BEAT ESP CB</t>
  </si>
  <si>
    <t>NEW BEAT SPORT</t>
  </si>
  <si>
    <t>NEW BEAT STREE</t>
  </si>
  <si>
    <t>NEW BEAT STREET</t>
  </si>
  <si>
    <t>CB</t>
  </si>
  <si>
    <t>AN CB150R STFR</t>
  </si>
  <si>
    <t>SPORT NAKED</t>
  </si>
  <si>
    <t>CB 150 R</t>
  </si>
  <si>
    <t>CB 150R</t>
  </si>
  <si>
    <t>CB150R MMC SE</t>
  </si>
  <si>
    <t>CB150R STREET</t>
  </si>
  <si>
    <t>CB150R STRETFR</t>
  </si>
  <si>
    <t>CB150RSTRF</t>
  </si>
  <si>
    <t>N CB 150R SE PM</t>
  </si>
  <si>
    <t>NEW CB150R</t>
  </si>
  <si>
    <t>CBR</t>
  </si>
  <si>
    <t>CBR 150 ABS</t>
  </si>
  <si>
    <t>SPORT</t>
  </si>
  <si>
    <t>CBR 150 ABS JKT</t>
  </si>
  <si>
    <t>CBR 150 STD</t>
  </si>
  <si>
    <t>CBR 150 STD JKT</t>
  </si>
  <si>
    <t>CBR 150R ABS</t>
  </si>
  <si>
    <t>CBR 150R STD</t>
  </si>
  <si>
    <t>CBR 150RE</t>
  </si>
  <si>
    <t>CBR 250</t>
  </si>
  <si>
    <t>CBR 250 RR</t>
  </si>
  <si>
    <t>CBR 250RR</t>
  </si>
  <si>
    <t>CBR 250STD JKT</t>
  </si>
  <si>
    <t>CBR150R</t>
  </si>
  <si>
    <t>CBR150R ABS</t>
  </si>
  <si>
    <t>CBR150R STD</t>
  </si>
  <si>
    <t>CBR250RR</t>
  </si>
  <si>
    <t>CBR250RR ABS</t>
  </si>
  <si>
    <t>N CBR 250RR ABS</t>
  </si>
  <si>
    <t>N CBR 250RR STD</t>
  </si>
  <si>
    <t>NEW CBR150R</t>
  </si>
  <si>
    <t>CRF</t>
  </si>
  <si>
    <t>CRF 150 L</t>
  </si>
  <si>
    <t>TRAIL</t>
  </si>
  <si>
    <t>CRF 150L</t>
  </si>
  <si>
    <t>CRF150L</t>
  </si>
  <si>
    <t>CRF150L BLASTER</t>
  </si>
  <si>
    <t>CRF250 RALLY</t>
  </si>
  <si>
    <t>CRF250RALLY</t>
  </si>
  <si>
    <t>NEW CRF 150</t>
  </si>
  <si>
    <t>FORZA</t>
  </si>
  <si>
    <t>FORZA 250</t>
  </si>
  <si>
    <t>GENIO</t>
  </si>
  <si>
    <t>GENIO BLASTER</t>
  </si>
  <si>
    <t>GENIO CBS</t>
  </si>
  <si>
    <t>GENIO CBS ISS</t>
  </si>
  <si>
    <t>GENIO CBS ISS S</t>
  </si>
  <si>
    <t>GENIO CBS SPION</t>
  </si>
  <si>
    <t>PCX</t>
  </si>
  <si>
    <t>NEW PCX 150 ABS</t>
  </si>
  <si>
    <t>NEW PCX 150 CBS</t>
  </si>
  <si>
    <t>PCX 150 CBS</t>
  </si>
  <si>
    <t>PCX 160 HEV SF</t>
  </si>
  <si>
    <t>PCX HYBRID</t>
  </si>
  <si>
    <t>PCX160 ABS</t>
  </si>
  <si>
    <t>PCX160 ABS JKT</t>
  </si>
  <si>
    <t>PCX160 CBS</t>
  </si>
  <si>
    <t>PCX160 CBS JKT</t>
  </si>
  <si>
    <t>PCX160 HEV</t>
  </si>
  <si>
    <t>REVO</t>
  </si>
  <si>
    <t>REVO CW FI</t>
  </si>
  <si>
    <t>CUB</t>
  </si>
  <si>
    <t>REVO FIT</t>
  </si>
  <si>
    <t>REVO FIT FI</t>
  </si>
  <si>
    <t>REVO X</t>
  </si>
  <si>
    <t>SCOOPY</t>
  </si>
  <si>
    <t>ALL NEW SCOOPY</t>
  </si>
  <si>
    <t>N SCOOPY SPORTY</t>
  </si>
  <si>
    <t>N SCOOPY STYLIS</t>
  </si>
  <si>
    <t>SCOOPY FASHION</t>
  </si>
  <si>
    <t>SCOOPY FI</t>
  </si>
  <si>
    <t>SCOOPY FI NMC S</t>
  </si>
  <si>
    <t>SCOOPY PRESTIGE</t>
  </si>
  <si>
    <t>SCOOPY SPORTY</t>
  </si>
  <si>
    <t>SCOOPY STYLISH</t>
  </si>
  <si>
    <t>SONIC</t>
  </si>
  <si>
    <t>N SONIC 150R SP</t>
  </si>
  <si>
    <t>N SONIC 150R ST</t>
  </si>
  <si>
    <t>SONIC 150 R</t>
  </si>
  <si>
    <t>SONIC 150 R MAT</t>
  </si>
  <si>
    <t>SONIC 150R</t>
  </si>
  <si>
    <t>SONIC 150R HRR</t>
  </si>
  <si>
    <t>SONIC 150R MATT</t>
  </si>
  <si>
    <t>SONIC 150R REP</t>
  </si>
  <si>
    <t>SONIC A</t>
  </si>
  <si>
    <t>SUPRA</t>
  </si>
  <si>
    <t>N SUPRA X 125 F</t>
  </si>
  <si>
    <t>N SUPRAX125FICW</t>
  </si>
  <si>
    <t>NEW SUPRA GTR</t>
  </si>
  <si>
    <t>NEW SUPRA GTR15</t>
  </si>
  <si>
    <t>SUPRA GTR 150</t>
  </si>
  <si>
    <t>SUPRA GTR 150 E</t>
  </si>
  <si>
    <t>SUPRA X 125 CW</t>
  </si>
  <si>
    <t>SUPRA X 125 SW</t>
  </si>
  <si>
    <t>SUPRA X CW FI</t>
  </si>
  <si>
    <t>SUPRA X SPK FI</t>
  </si>
  <si>
    <t>SUPRA X125 SW M</t>
  </si>
  <si>
    <t>SUPRAX125FISW</t>
  </si>
  <si>
    <t>VARIO</t>
  </si>
  <si>
    <t>N VAR 150 EX GO</t>
  </si>
  <si>
    <t>N VAR 150 SP GO</t>
  </si>
  <si>
    <t>N VARIO 125 CBS</t>
  </si>
  <si>
    <t>N VARIO 150</t>
  </si>
  <si>
    <t>NEW VARIO 150EX</t>
  </si>
  <si>
    <t>NEW VARIO 150SP</t>
  </si>
  <si>
    <t>VAR 125 CBS 1SS</t>
  </si>
  <si>
    <t>VAR 125 CBS ISS</t>
  </si>
  <si>
    <t>VARIO 125 CBS</t>
  </si>
  <si>
    <t>VARIO 125 CBS I</t>
  </si>
  <si>
    <t>VARIO 125 ISS</t>
  </si>
  <si>
    <t>VARIO 125CBS</t>
  </si>
  <si>
    <t>VARIO 125CBSJKT</t>
  </si>
  <si>
    <t>VARIO 150</t>
  </si>
  <si>
    <t>VARIO 150 BLAST</t>
  </si>
  <si>
    <t>VARIO 150 SPORT</t>
  </si>
  <si>
    <t>VARIO TECHNO 12</t>
  </si>
  <si>
    <t>VARIO TECNO 125</t>
  </si>
  <si>
    <t>VARIO125ISS JKT</t>
  </si>
  <si>
    <t>VERZA</t>
  </si>
  <si>
    <t>CB150 VERZA</t>
  </si>
  <si>
    <t>CB150 VERZA CW</t>
  </si>
  <si>
    <t>CB150 VERZA SW</t>
  </si>
  <si>
    <t xml:space="preserve">Fitur yang digunakan untuk mengubah gaya huruf atau angka pada text di Microsoft excel. </t>
  </si>
  <si>
    <t>TANGGAL</t>
  </si>
  <si>
    <t>Rumus Total</t>
  </si>
  <si>
    <t>=cell A1+cell A2+cell A3</t>
  </si>
  <si>
    <t>Fungsi Total</t>
  </si>
  <si>
    <r>
      <t>=</t>
    </r>
    <r>
      <rPr>
        <b/>
        <sz val="11"/>
        <color theme="1"/>
        <rFont val="Calibri"/>
        <family val="2"/>
        <scheme val="minor"/>
      </rPr>
      <t>SUM</t>
    </r>
    <r>
      <rPr>
        <sz val="11"/>
        <color theme="1"/>
        <rFont val="Calibri"/>
        <family val="2"/>
        <scheme val="minor"/>
      </rPr>
      <t>(A1:A3)</t>
    </r>
  </si>
  <si>
    <t>RUMUS</t>
  </si>
  <si>
    <t>FUNGSI</t>
  </si>
  <si>
    <t>Mega</t>
  </si>
  <si>
    <t>Wati</t>
  </si>
  <si>
    <t>JUMLAH</t>
  </si>
  <si>
    <t>Perbedaan Rumus dan Fungsi</t>
  </si>
  <si>
    <r>
      <rPr>
        <b/>
        <sz val="11"/>
        <rFont val="Calibri"/>
        <family val="2"/>
        <scheme val="minor"/>
      </rPr>
      <t>Rumus</t>
    </r>
    <r>
      <rPr>
        <sz val="11"/>
        <rFont val="Calibri"/>
        <family val="2"/>
        <scheme val="minor"/>
      </rPr>
      <t> adalah rumus Excel yang diketik secara manual oleh pengguna.</t>
    </r>
  </si>
  <si>
    <r>
      <rPr>
        <b/>
        <sz val="11"/>
        <rFont val="Calibri"/>
        <family val="2"/>
        <scheme val="minor"/>
      </rPr>
      <t>Fungsi</t>
    </r>
    <r>
      <rPr>
        <sz val="11"/>
        <rFont val="Calibri"/>
        <family val="2"/>
        <scheme val="minor"/>
      </rPr>
      <t> merupakan template rumus yang disediakan oleh Excel.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</si>
</sst>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Rp&quot;* #,##0.00_-;\-&quot;Rp&quot;* #,##0.00_-;_-&quot;Rp&quot;* &quot;-&quot;??_-;_-@_-"/>
    <numFmt numFmtId="165" formatCode="[$-421]dd\ mmmm\ yyyy;@"/>
    <numFmt numFmtId="166" formatCode="_-* #,##0_-;\-* #,##0_-;_-* &quot;-&quot;??_-;_-@_-"/>
    <numFmt numFmtId="167" formatCode="[$-F800]dddd\,\ mmmm\ dd\,\ yyyy"/>
    <numFmt numFmtId="168" formatCode="[$-F400]h:mm:ss\ AM/PM"/>
    <numFmt numFmtId="169" formatCode="_-* #,##0_-;\-* #,##0_-;_-* &quot;-&quot;??_-;_-@"/>
    <numFmt numFmtId="170" formatCode="_ [$¥-804]* #,##0.00_ ;_ [$¥-804]* \-#,##0.00_ ;_ [$¥-804]* &quot;-&quot;??_ ;_ @_ "/>
    <numFmt numFmtId="175" formatCode="_-[$Rp-3809]* #,##0_-;\-[$Rp-3809]* #,##0_-;_-[$Rp-3809]* &quot;-&quot;??_-;_-@_-"/>
  </numFmts>
  <fonts count="27" x14ac:knownFonts="1">
    <font>
      <sz val="11"/>
      <color theme="1"/>
      <name val="Calibri"/>
      <family val="2"/>
      <scheme val="minor"/>
    </font>
    <font>
      <sz val="11"/>
      <color theme="1"/>
      <name val="Calibri"/>
      <family val="2"/>
      <scheme val="minor"/>
    </font>
    <font>
      <b/>
      <sz val="11"/>
      <color theme="3"/>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4"/>
      <color theme="1"/>
      <name val="Calibri"/>
      <family val="2"/>
      <scheme val="minor"/>
    </font>
    <font>
      <sz val="10"/>
      <color theme="1"/>
      <name val="Webdings"/>
      <family val="1"/>
      <charset val="2"/>
    </font>
    <font>
      <b/>
      <sz val="10"/>
      <color theme="0"/>
      <name val="Calibri"/>
      <family val="2"/>
      <scheme val="minor"/>
    </font>
    <font>
      <sz val="10"/>
      <color theme="0"/>
      <name val="Calibri"/>
      <family val="2"/>
      <scheme val="minor"/>
    </font>
    <font>
      <i/>
      <sz val="10"/>
      <color theme="0"/>
      <name val="Calibri"/>
      <family val="2"/>
      <scheme val="minor"/>
    </font>
    <font>
      <i/>
      <sz val="11"/>
      <color theme="1"/>
      <name val="Calibri"/>
      <family val="2"/>
      <scheme val="minor"/>
    </font>
    <font>
      <b/>
      <sz val="11"/>
      <name val="Calibri"/>
      <family val="2"/>
      <scheme val="minor"/>
    </font>
    <font>
      <sz val="11"/>
      <name val="Calibri"/>
      <family val="2"/>
      <scheme val="minor"/>
    </font>
    <font>
      <sz val="12"/>
      <color theme="1"/>
      <name val="Calibri"/>
      <family val="2"/>
      <scheme val="minor"/>
    </font>
    <font>
      <b/>
      <sz val="26"/>
      <color rgb="FF217346"/>
      <name val="Calibri Light"/>
      <family val="2"/>
      <scheme val="major"/>
    </font>
    <font>
      <b/>
      <vertAlign val="superscript"/>
      <sz val="11"/>
      <color theme="1"/>
      <name val="Calibri"/>
      <family val="2"/>
      <scheme val="minor"/>
    </font>
    <font>
      <sz val="10"/>
      <color theme="1"/>
      <name val="Calibri"/>
      <family val="2"/>
      <scheme val="minor"/>
    </font>
    <font>
      <sz val="10"/>
      <color theme="1"/>
      <name val="Calibri Light"/>
      <family val="2"/>
      <scheme val="major"/>
    </font>
    <font>
      <sz val="11"/>
      <color theme="0"/>
      <name val="Calibri"/>
      <family val="2"/>
      <charset val="1"/>
      <scheme val="minor"/>
    </font>
    <font>
      <sz val="11"/>
      <name val="Calibri"/>
      <family val="2"/>
      <charset val="1"/>
      <scheme val="minor"/>
    </font>
    <font>
      <b/>
      <sz val="14"/>
      <color theme="0"/>
      <name val="Calibri"/>
      <family val="2"/>
      <scheme val="minor"/>
    </font>
    <font>
      <b/>
      <sz val="20"/>
      <color theme="0"/>
      <name val="Calibri"/>
      <family val="2"/>
      <scheme val="minor"/>
    </font>
    <font>
      <sz val="14"/>
      <color theme="1"/>
      <name val="Calibri"/>
      <family val="2"/>
      <scheme val="minor"/>
    </font>
    <font>
      <sz val="20"/>
      <color theme="1"/>
      <name val="Calibri"/>
      <family val="2"/>
      <scheme val="minor"/>
    </font>
    <font>
      <b/>
      <sz val="10"/>
      <color theme="1"/>
      <name val="Calibri"/>
      <family val="2"/>
      <scheme val="minor"/>
    </font>
    <font>
      <b/>
      <sz val="16"/>
      <color theme="1"/>
      <name val="Calibri"/>
      <family val="2"/>
      <scheme val="minor"/>
    </font>
  </fonts>
  <fills count="16">
    <fill>
      <patternFill patternType="none"/>
    </fill>
    <fill>
      <patternFill patternType="gray125"/>
    </fill>
    <fill>
      <patternFill patternType="solid">
        <fgColor theme="0" tint="-4.9989318521683403E-2"/>
        <bgColor indexed="64"/>
      </patternFill>
    </fill>
    <fill>
      <patternFill patternType="solid">
        <fgColor rgb="FFFFFF99"/>
        <bgColor indexed="64"/>
      </patternFill>
    </fill>
    <fill>
      <patternFill patternType="solid">
        <fgColor rgb="FF217346"/>
        <bgColor indexed="64"/>
      </patternFill>
    </fill>
    <fill>
      <patternFill patternType="solid">
        <fgColor rgb="FFF5F5F5"/>
        <bgColor indexed="64"/>
      </patternFill>
    </fill>
    <fill>
      <patternFill patternType="solid">
        <fgColor theme="0"/>
        <bgColor indexed="64"/>
      </patternFill>
    </fill>
    <fill>
      <patternFill patternType="solid">
        <fgColor theme="4" tint="0.39997558519241921"/>
        <bgColor indexed="64"/>
      </patternFill>
    </fill>
    <fill>
      <patternFill patternType="solid">
        <fgColor rgb="FF002060"/>
        <bgColor indexed="64"/>
      </patternFill>
    </fill>
    <fill>
      <patternFill patternType="solid">
        <fgColor rgb="FF339966"/>
        <bgColor indexed="64"/>
      </patternFill>
    </fill>
    <fill>
      <patternFill patternType="solid">
        <fgColor theme="9" tint="0.79998168889431442"/>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rgb="FFF4B183"/>
        <bgColor indexed="64"/>
      </patternFill>
    </fill>
    <fill>
      <patternFill patternType="solid">
        <fgColor theme="8" tint="-0.499984740745262"/>
        <bgColor indexed="64"/>
      </patternFill>
    </fill>
    <fill>
      <patternFill patternType="solid">
        <fgColor rgb="FFFFFF00"/>
        <bgColor indexed="64"/>
      </patternFill>
    </fill>
  </fills>
  <borders count="41">
    <border>
      <left/>
      <right/>
      <top/>
      <bottom/>
      <diagonal/>
    </border>
    <border>
      <left/>
      <right/>
      <top/>
      <bottom style="medium">
        <color theme="4" tint="0.399975585192419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theme="0"/>
      </left>
      <right style="thin">
        <color theme="0"/>
      </right>
      <top style="thin">
        <color theme="0"/>
      </top>
      <bottom style="thin">
        <color theme="0"/>
      </bottom>
      <diagonal/>
    </border>
    <border>
      <left style="thin">
        <color rgb="FFFFFF99"/>
      </left>
      <right style="thin">
        <color rgb="FFFFFF99"/>
      </right>
      <top style="thin">
        <color rgb="FFFFFF99"/>
      </top>
      <bottom style="thin">
        <color rgb="FFFFFF99"/>
      </bottom>
      <diagonal/>
    </border>
    <border>
      <left style="thin">
        <color rgb="FFFFFF99"/>
      </left>
      <right/>
      <top/>
      <bottom style="thin">
        <color rgb="FFFFFF99"/>
      </bottom>
      <diagonal/>
    </border>
    <border>
      <left style="thin">
        <color theme="0" tint="-0.499984740745262"/>
      </left>
      <right style="thin">
        <color theme="0" tint="-0.499984740745262"/>
      </right>
      <top/>
      <bottom style="thin">
        <color theme="0" tint="-0.499984740745262"/>
      </bottom>
      <diagonal/>
    </border>
    <border>
      <left style="thin">
        <color rgb="FFFFFF99"/>
      </left>
      <right/>
      <top style="thin">
        <color rgb="FFFFFF99"/>
      </top>
      <bottom style="thin">
        <color rgb="FFFFFF99"/>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217346"/>
      </left>
      <right/>
      <top style="thin">
        <color rgb="FF217346"/>
      </top>
      <bottom/>
      <diagonal/>
    </border>
    <border>
      <left/>
      <right/>
      <top style="thin">
        <color rgb="FF217346"/>
      </top>
      <bottom/>
      <diagonal/>
    </border>
    <border>
      <left/>
      <right style="thin">
        <color rgb="FF217346"/>
      </right>
      <top style="thin">
        <color rgb="FF217346"/>
      </top>
      <bottom/>
      <diagonal/>
    </border>
    <border>
      <left style="thin">
        <color rgb="FF217346"/>
      </left>
      <right/>
      <top/>
      <bottom/>
      <diagonal/>
    </border>
    <border>
      <left/>
      <right style="thin">
        <color rgb="FF217346"/>
      </right>
      <top/>
      <bottom/>
      <diagonal/>
    </border>
    <border>
      <left style="thin">
        <color rgb="FF217346"/>
      </left>
      <right/>
      <top/>
      <bottom style="thin">
        <color rgb="FF217346"/>
      </bottom>
      <diagonal/>
    </border>
    <border>
      <left/>
      <right/>
      <top/>
      <bottom style="thin">
        <color rgb="FF217346"/>
      </bottom>
      <diagonal/>
    </border>
    <border>
      <left/>
      <right style="thin">
        <color rgb="FF217346"/>
      </right>
      <top/>
      <bottom style="thin">
        <color rgb="FF217346"/>
      </bottom>
      <diagonal/>
    </border>
    <border>
      <left style="thin">
        <color theme="0"/>
      </left>
      <right style="thin">
        <color theme="0"/>
      </right>
      <top/>
      <bottom style="thin">
        <color theme="0"/>
      </bottom>
      <diagonal/>
    </border>
    <border>
      <left style="thin">
        <color theme="2"/>
      </left>
      <right style="thin">
        <color theme="2"/>
      </right>
      <top style="thin">
        <color theme="2"/>
      </top>
      <bottom style="thin">
        <color theme="2"/>
      </bottom>
      <diagonal/>
    </border>
    <border>
      <left style="thin">
        <color indexed="64"/>
      </left>
      <right/>
      <top/>
      <bottom/>
      <diagonal/>
    </border>
    <border>
      <left style="thin">
        <color theme="0"/>
      </left>
      <right style="thin">
        <color theme="0"/>
      </right>
      <top style="medium">
        <color rgb="FFF5F5F5"/>
      </top>
      <bottom style="thin">
        <color theme="0"/>
      </bottom>
      <diagonal/>
    </border>
    <border>
      <left style="thin">
        <color theme="9" tint="-0.499984740745262"/>
      </left>
      <right style="thin">
        <color theme="0"/>
      </right>
      <top style="thin">
        <color theme="9" tint="-0.499984740745262"/>
      </top>
      <bottom style="medium">
        <color rgb="FFF5F5F5"/>
      </bottom>
      <diagonal/>
    </border>
    <border>
      <left style="thin">
        <color theme="0"/>
      </left>
      <right style="thin">
        <color theme="0"/>
      </right>
      <top style="thin">
        <color theme="9" tint="-0.499984740745262"/>
      </top>
      <bottom style="medium">
        <color rgb="FFF5F5F5"/>
      </bottom>
      <diagonal/>
    </border>
    <border>
      <left style="thin">
        <color theme="0"/>
      </left>
      <right style="thin">
        <color theme="9" tint="-0.499984740745262"/>
      </right>
      <top style="thin">
        <color theme="9" tint="-0.499984740745262"/>
      </top>
      <bottom style="medium">
        <color rgb="FFF5F5F5"/>
      </bottom>
      <diagonal/>
    </border>
    <border>
      <left style="thin">
        <color theme="9" tint="-0.499984740745262"/>
      </left>
      <right style="thin">
        <color theme="0"/>
      </right>
      <top/>
      <bottom style="thin">
        <color theme="0"/>
      </bottom>
      <diagonal/>
    </border>
    <border>
      <left style="thin">
        <color theme="0"/>
      </left>
      <right style="thin">
        <color theme="9" tint="-0.499984740745262"/>
      </right>
      <top style="medium">
        <color rgb="FFF5F5F5"/>
      </top>
      <bottom style="thin">
        <color theme="0"/>
      </bottom>
      <diagonal/>
    </border>
    <border>
      <left style="thin">
        <color theme="9" tint="-0.499984740745262"/>
      </left>
      <right style="thin">
        <color theme="0"/>
      </right>
      <top style="thin">
        <color theme="0"/>
      </top>
      <bottom style="thin">
        <color theme="0"/>
      </bottom>
      <diagonal/>
    </border>
    <border>
      <left style="thin">
        <color theme="9" tint="-0.499984740745262"/>
      </left>
      <right style="thin">
        <color theme="0"/>
      </right>
      <top style="thin">
        <color theme="0"/>
      </top>
      <bottom style="thin">
        <color theme="9" tint="-0.499984740745262"/>
      </bottom>
      <diagonal/>
    </border>
    <border>
      <left style="thin">
        <color theme="0"/>
      </left>
      <right style="thin">
        <color theme="0"/>
      </right>
      <top style="thin">
        <color theme="0"/>
      </top>
      <bottom style="thin">
        <color theme="9" tint="-0.499984740745262"/>
      </bottom>
      <diagonal/>
    </border>
    <border>
      <left style="thin">
        <color theme="0"/>
      </left>
      <right style="thin">
        <color theme="0"/>
      </right>
      <top style="thin">
        <color theme="9" tint="-0.499984740745262"/>
      </top>
      <bottom style="thin">
        <color theme="0"/>
      </bottom>
      <diagonal/>
    </border>
    <border>
      <left style="thin">
        <color theme="9" tint="-0.499984740745262"/>
      </left>
      <right style="thin">
        <color theme="0"/>
      </right>
      <top/>
      <bottom style="medium">
        <color rgb="FFF5F5F5"/>
      </bottom>
      <diagonal/>
    </border>
    <border>
      <left style="thin">
        <color theme="9" tint="-0.499984740745262"/>
      </left>
      <right style="thin">
        <color theme="0"/>
      </right>
      <top/>
      <bottom style="thin">
        <color theme="9" tint="-0.499984740745262"/>
      </bottom>
      <diagonal/>
    </border>
  </borders>
  <cellStyleXfs count="3">
    <xf numFmtId="0" fontId="0" fillId="0" borderId="0"/>
    <xf numFmtId="0" fontId="2" fillId="0" borderId="1" applyNumberFormat="0" applyFill="0" applyAlignment="0" applyProtection="0"/>
    <xf numFmtId="0" fontId="1" fillId="2" borderId="0"/>
  </cellStyleXfs>
  <cellXfs count="114">
    <xf numFmtId="0" fontId="0" fillId="0" borderId="0" xfId="0"/>
    <xf numFmtId="0" fontId="6" fillId="0" borderId="0" xfId="0" applyFont="1"/>
    <xf numFmtId="0" fontId="7" fillId="3" borderId="2" xfId="2" applyFont="1" applyFill="1" applyBorder="1"/>
    <xf numFmtId="0" fontId="8" fillId="4" borderId="2" xfId="1" applyFont="1" applyFill="1" applyBorder="1" applyAlignment="1">
      <alignment horizontal="left"/>
    </xf>
    <xf numFmtId="0" fontId="0" fillId="5" borderId="3" xfId="0" applyFill="1" applyBorder="1"/>
    <xf numFmtId="0" fontId="0" fillId="5" borderId="2" xfId="0" applyFill="1" applyBorder="1"/>
    <xf numFmtId="0" fontId="0" fillId="0" borderId="0" xfId="0" applyAlignment="1">
      <alignment horizontal="left" vertical="top"/>
    </xf>
    <xf numFmtId="0" fontId="0" fillId="5" borderId="4" xfId="0" applyFill="1" applyBorder="1"/>
    <xf numFmtId="0" fontId="9" fillId="4" borderId="2" xfId="1" applyFont="1" applyFill="1" applyBorder="1" applyAlignment="1">
      <alignment horizontal="left"/>
    </xf>
    <xf numFmtId="0" fontId="12" fillId="7" borderId="5" xfId="0" applyFont="1" applyFill="1" applyBorder="1" applyAlignment="1">
      <alignment horizontal="left" vertical="top"/>
    </xf>
    <xf numFmtId="0" fontId="13" fillId="6" borderId="5" xfId="0" applyFont="1" applyFill="1" applyBorder="1" applyAlignment="1">
      <alignment horizontal="left" vertical="top"/>
    </xf>
    <xf numFmtId="165" fontId="13" fillId="6" borderId="5" xfId="0" applyNumberFormat="1" applyFont="1" applyFill="1" applyBorder="1" applyAlignment="1">
      <alignment horizontal="left" vertical="top"/>
    </xf>
    <xf numFmtId="166" fontId="13" fillId="6" borderId="5" xfId="0" applyNumberFormat="1" applyFont="1" applyFill="1" applyBorder="1" applyAlignment="1">
      <alignment horizontal="left" vertical="top"/>
    </xf>
    <xf numFmtId="0" fontId="3" fillId="4" borderId="13" xfId="0" applyFont="1" applyFill="1" applyBorder="1"/>
    <xf numFmtId="0" fontId="3" fillId="4" borderId="13" xfId="0" applyFont="1" applyFill="1" applyBorder="1" applyAlignment="1">
      <alignment horizontal="center"/>
    </xf>
    <xf numFmtId="0" fontId="5" fillId="9" borderId="14" xfId="0" applyFont="1" applyFill="1" applyBorder="1" applyAlignment="1">
      <alignment horizontal="left" indent="1"/>
    </xf>
    <xf numFmtId="0" fontId="0" fillId="5" borderId="15" xfId="0" applyFill="1" applyBorder="1"/>
    <xf numFmtId="0" fontId="5" fillId="9" borderId="16" xfId="0" applyFont="1" applyFill="1" applyBorder="1" applyAlignment="1">
      <alignment horizontal="left" indent="1"/>
    </xf>
    <xf numFmtId="0" fontId="0" fillId="5" borderId="15" xfId="0" applyFill="1" applyBorder="1" applyAlignment="1">
      <alignment horizontal="left"/>
    </xf>
    <xf numFmtId="0" fontId="0" fillId="5" borderId="17" xfId="0" applyFill="1" applyBorder="1"/>
    <xf numFmtId="0" fontId="0" fillId="0" borderId="0" xfId="0" applyAlignment="1">
      <alignment horizontal="left"/>
    </xf>
    <xf numFmtId="0" fontId="0" fillId="0" borderId="0" xfId="0" applyAlignment="1">
      <alignment horizontal="center"/>
    </xf>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0" fontId="0" fillId="0" borderId="24" xfId="0" applyBorder="1"/>
    <xf numFmtId="0" fontId="0" fillId="0" borderId="25" xfId="0" applyBorder="1"/>
    <xf numFmtId="0" fontId="17" fillId="10" borderId="26" xfId="0" applyFont="1" applyFill="1" applyBorder="1"/>
    <xf numFmtId="0" fontId="17" fillId="10" borderId="26" xfId="0" applyFont="1" applyFill="1" applyBorder="1" applyAlignment="1">
      <alignment horizontal="center"/>
    </xf>
    <xf numFmtId="3" fontId="17" fillId="10" borderId="26" xfId="0" applyNumberFormat="1" applyFont="1" applyFill="1" applyBorder="1"/>
    <xf numFmtId="0" fontId="17" fillId="10" borderId="12" xfId="0" applyFont="1" applyFill="1" applyBorder="1"/>
    <xf numFmtId="0" fontId="17" fillId="10" borderId="12" xfId="0" applyFont="1" applyFill="1" applyBorder="1" applyAlignment="1">
      <alignment horizontal="center"/>
    </xf>
    <xf numFmtId="3" fontId="17" fillId="10" borderId="12" xfId="0" applyNumberFormat="1" applyFont="1" applyFill="1" applyBorder="1"/>
    <xf numFmtId="3" fontId="0" fillId="0" borderId="0" xfId="0" applyNumberFormat="1"/>
    <xf numFmtId="3" fontId="18" fillId="5" borderId="12" xfId="0" applyNumberFormat="1" applyFont="1" applyFill="1" applyBorder="1"/>
    <xf numFmtId="0" fontId="4" fillId="0" borderId="0" xfId="0" applyFont="1"/>
    <xf numFmtId="0" fontId="0" fillId="0" borderId="0" xfId="0" quotePrefix="1"/>
    <xf numFmtId="0" fontId="19" fillId="11" borderId="12" xfId="0" applyFont="1" applyFill="1" applyBorder="1" applyAlignment="1">
      <alignment horizontal="center"/>
    </xf>
    <xf numFmtId="3" fontId="19" fillId="11" borderId="12" xfId="0" applyNumberFormat="1" applyFont="1" applyFill="1" applyBorder="1" applyAlignment="1">
      <alignment horizontal="center"/>
    </xf>
    <xf numFmtId="0" fontId="20" fillId="12" borderId="12" xfId="0" applyFont="1" applyFill="1" applyBorder="1" applyAlignment="1">
      <alignment horizontal="center"/>
    </xf>
    <xf numFmtId="3" fontId="20" fillId="12" borderId="12" xfId="0" applyNumberFormat="1" applyFont="1" applyFill="1" applyBorder="1" applyAlignment="1">
      <alignment horizontal="right"/>
    </xf>
    <xf numFmtId="0" fontId="5" fillId="0" borderId="0" xfId="0" applyFont="1"/>
    <xf numFmtId="3" fontId="0" fillId="0" borderId="0" xfId="0" applyNumberFormat="1" applyAlignment="1">
      <alignment horizontal="right"/>
    </xf>
    <xf numFmtId="0" fontId="23" fillId="0" borderId="0" xfId="0" applyFont="1"/>
    <xf numFmtId="0" fontId="24" fillId="0" borderId="0" xfId="0" applyFont="1"/>
    <xf numFmtId="2" fontId="0" fillId="5" borderId="17" xfId="0" applyNumberFormat="1" applyFill="1" applyBorder="1"/>
    <xf numFmtId="164" fontId="0" fillId="5" borderId="17" xfId="0" applyNumberFormat="1" applyFill="1" applyBorder="1"/>
    <xf numFmtId="14" fontId="0" fillId="5" borderId="17" xfId="0" applyNumberFormat="1" applyFill="1" applyBorder="1"/>
    <xf numFmtId="167" fontId="0" fillId="5" borderId="17" xfId="0" applyNumberFormat="1" applyFill="1" applyBorder="1"/>
    <xf numFmtId="168" fontId="0" fillId="5" borderId="17" xfId="0" applyNumberFormat="1" applyFill="1" applyBorder="1"/>
    <xf numFmtId="10" fontId="0" fillId="5" borderId="17" xfId="0" applyNumberFormat="1" applyFill="1" applyBorder="1"/>
    <xf numFmtId="0" fontId="0" fillId="6" borderId="27" xfId="0" applyFill="1" applyBorder="1" applyAlignment="1">
      <alignment horizontal="center"/>
    </xf>
    <xf numFmtId="0" fontId="0" fillId="6" borderId="27" xfId="0" applyFill="1" applyBorder="1" applyAlignment="1">
      <alignment horizontal="left"/>
    </xf>
    <xf numFmtId="0" fontId="0" fillId="6" borderId="27" xfId="0" applyFill="1" applyBorder="1"/>
    <xf numFmtId="170" fontId="0" fillId="5" borderId="17" xfId="0" applyNumberFormat="1" applyFill="1" applyBorder="1"/>
    <xf numFmtId="0" fontId="4" fillId="13" borderId="0" xfId="0" applyFont="1" applyFill="1"/>
    <xf numFmtId="0" fontId="0" fillId="3" borderId="0" xfId="0" quotePrefix="1" applyFill="1"/>
    <xf numFmtId="0" fontId="5" fillId="4" borderId="13" xfId="0" applyFont="1" applyFill="1" applyBorder="1" applyAlignment="1">
      <alignment horizontal="center"/>
    </xf>
    <xf numFmtId="0" fontId="0" fillId="5" borderId="15" xfId="0" applyFill="1" applyBorder="1" applyAlignment="1">
      <alignment horizontal="center" vertical="center"/>
    </xf>
    <xf numFmtId="0" fontId="0" fillId="5" borderId="17" xfId="0" applyFill="1" applyBorder="1" applyAlignment="1">
      <alignment horizontal="center" vertical="center"/>
    </xf>
    <xf numFmtId="0" fontId="5" fillId="4" borderId="0" xfId="0" applyFont="1" applyFill="1" applyAlignment="1">
      <alignment horizontal="left" indent="1"/>
    </xf>
    <xf numFmtId="0" fontId="4" fillId="3" borderId="17" xfId="0" applyFont="1" applyFill="1" applyBorder="1" applyAlignment="1">
      <alignment horizontal="center" vertical="center"/>
    </xf>
    <xf numFmtId="0" fontId="25" fillId="3" borderId="17" xfId="0" applyFont="1" applyFill="1" applyBorder="1" applyAlignment="1">
      <alignment horizontal="center" vertical="center"/>
    </xf>
    <xf numFmtId="3" fontId="17" fillId="5" borderId="29" xfId="0" applyNumberFormat="1" applyFont="1" applyFill="1" applyBorder="1"/>
    <xf numFmtId="0" fontId="4" fillId="0" borderId="0" xfId="0" applyFont="1" applyAlignment="1">
      <alignment horizontal="center"/>
    </xf>
    <xf numFmtId="0" fontId="4" fillId="0" borderId="0" xfId="0" quotePrefix="1" applyFont="1" applyAlignment="1">
      <alignment horizontal="center"/>
    </xf>
    <xf numFmtId="0" fontId="5" fillId="4" borderId="30" xfId="0" applyFont="1" applyFill="1" applyBorder="1" applyAlignment="1">
      <alignment horizontal="center" vertical="center"/>
    </xf>
    <xf numFmtId="0" fontId="5" fillId="4" borderId="31" xfId="0" applyFont="1" applyFill="1" applyBorder="1" applyAlignment="1">
      <alignment horizontal="center" vertical="center"/>
    </xf>
    <xf numFmtId="0" fontId="5" fillId="4" borderId="31" xfId="0" applyFont="1" applyFill="1" applyBorder="1" applyAlignment="1">
      <alignment horizontal="center" vertical="center" wrapText="1"/>
    </xf>
    <xf numFmtId="0" fontId="5" fillId="4" borderId="32" xfId="0" applyFont="1" applyFill="1" applyBorder="1" applyAlignment="1">
      <alignment horizontal="center" vertical="center" wrapText="1"/>
    </xf>
    <xf numFmtId="0" fontId="17" fillId="10" borderId="33" xfId="0" applyFont="1" applyFill="1" applyBorder="1" applyAlignment="1">
      <alignment horizontal="center"/>
    </xf>
    <xf numFmtId="169" fontId="17" fillId="5" borderId="34" xfId="0" applyNumberFormat="1" applyFont="1" applyFill="1" applyBorder="1"/>
    <xf numFmtId="0" fontId="17" fillId="10" borderId="35" xfId="0" applyFont="1" applyFill="1" applyBorder="1" applyAlignment="1">
      <alignment horizontal="center"/>
    </xf>
    <xf numFmtId="0" fontId="17" fillId="10" borderId="36" xfId="0" applyFont="1" applyFill="1" applyBorder="1" applyAlignment="1">
      <alignment horizontal="center"/>
    </xf>
    <xf numFmtId="0" fontId="17" fillId="10" borderId="37" xfId="0" applyFont="1" applyFill="1" applyBorder="1"/>
    <xf numFmtId="0" fontId="17" fillId="10" borderId="37" xfId="0" applyFont="1" applyFill="1" applyBorder="1" applyAlignment="1">
      <alignment horizontal="center"/>
    </xf>
    <xf numFmtId="3" fontId="17" fillId="10" borderId="37" xfId="0" applyNumberFormat="1" applyFont="1" applyFill="1" applyBorder="1"/>
    <xf numFmtId="0" fontId="9" fillId="4" borderId="30" xfId="0" applyFont="1" applyFill="1" applyBorder="1" applyAlignment="1">
      <alignment horizontal="center" vertical="center"/>
    </xf>
    <xf numFmtId="3" fontId="17" fillId="10" borderId="38" xfId="0" applyNumberFormat="1" applyFont="1" applyFill="1" applyBorder="1"/>
    <xf numFmtId="3" fontId="18" fillId="5" borderId="38" xfId="0" applyNumberFormat="1" applyFont="1" applyFill="1" applyBorder="1"/>
    <xf numFmtId="0" fontId="9" fillId="4" borderId="39" xfId="0" applyFont="1" applyFill="1" applyBorder="1" applyAlignment="1">
      <alignment horizontal="center" vertical="center"/>
    </xf>
    <xf numFmtId="0" fontId="9" fillId="4" borderId="40" xfId="0" applyFont="1" applyFill="1" applyBorder="1" applyAlignment="1">
      <alignment horizontal="center" vertical="center"/>
    </xf>
    <xf numFmtId="3" fontId="18" fillId="5" borderId="37" xfId="0" applyNumberFormat="1" applyFont="1" applyFill="1" applyBorder="1"/>
    <xf numFmtId="0" fontId="3" fillId="8" borderId="9" xfId="0" applyFont="1" applyFill="1" applyBorder="1" applyAlignment="1">
      <alignment horizontal="center"/>
    </xf>
    <xf numFmtId="0" fontId="3" fillId="8" borderId="10" xfId="0" applyFont="1" applyFill="1" applyBorder="1" applyAlignment="1">
      <alignment horizontal="center"/>
    </xf>
    <xf numFmtId="0" fontId="3" fillId="8" borderId="8" xfId="0" applyFont="1" applyFill="1" applyBorder="1" applyAlignment="1">
      <alignment horizontal="center"/>
    </xf>
    <xf numFmtId="0" fontId="22" fillId="8" borderId="9" xfId="0" applyFont="1" applyFill="1" applyBorder="1" applyAlignment="1">
      <alignment horizontal="center"/>
    </xf>
    <xf numFmtId="0" fontId="22" fillId="8" borderId="10" xfId="0" applyFont="1" applyFill="1" applyBorder="1" applyAlignment="1">
      <alignment horizontal="center"/>
    </xf>
    <xf numFmtId="0" fontId="22" fillId="8" borderId="8" xfId="0" applyFont="1" applyFill="1" applyBorder="1" applyAlignment="1">
      <alignment horizontal="center"/>
    </xf>
    <xf numFmtId="0" fontId="14" fillId="0" borderId="7" xfId="0" applyFont="1" applyBorder="1" applyAlignment="1">
      <alignment horizontal="left" vertical="center" wrapText="1"/>
    </xf>
    <xf numFmtId="0" fontId="14" fillId="0" borderId="11" xfId="0" applyFont="1" applyBorder="1" applyAlignment="1">
      <alignment horizontal="left" vertical="center" wrapText="1"/>
    </xf>
    <xf numFmtId="0" fontId="14" fillId="0" borderId="6" xfId="0" applyFont="1" applyBorder="1" applyAlignment="1">
      <alignment horizontal="left" vertical="center" wrapText="1"/>
    </xf>
    <xf numFmtId="0" fontId="13" fillId="0" borderId="5" xfId="0" applyFont="1" applyBorder="1"/>
    <xf numFmtId="0" fontId="21" fillId="14" borderId="28" xfId="0" applyFont="1" applyFill="1" applyBorder="1" applyAlignment="1">
      <alignment horizontal="left"/>
    </xf>
    <xf numFmtId="0" fontId="21" fillId="14" borderId="0" xfId="0" applyFont="1" applyFill="1" applyAlignment="1">
      <alignment horizontal="left"/>
    </xf>
    <xf numFmtId="0" fontId="15" fillId="0" borderId="0" xfId="0" applyFont="1" applyAlignment="1">
      <alignment horizontal="center" vertical="center" wrapText="1"/>
    </xf>
    <xf numFmtId="167" fontId="0" fillId="6" borderId="27" xfId="0" applyNumberFormat="1" applyFill="1" applyBorder="1" applyAlignment="1">
      <alignment horizontal="left"/>
    </xf>
    <xf numFmtId="167" fontId="0" fillId="0" borderId="0" xfId="0" applyNumberFormat="1" applyAlignment="1">
      <alignment horizontal="left"/>
    </xf>
    <xf numFmtId="168" fontId="0" fillId="6" borderId="27" xfId="0" applyNumberFormat="1" applyFill="1" applyBorder="1" applyAlignment="1">
      <alignment horizontal="left"/>
    </xf>
    <xf numFmtId="168" fontId="0" fillId="0" borderId="0" xfId="0" applyNumberFormat="1" applyAlignment="1">
      <alignment horizontal="left"/>
    </xf>
    <xf numFmtId="0" fontId="26" fillId="0" borderId="0" xfId="0" applyFont="1" applyAlignment="1">
      <alignment horizontal="center"/>
    </xf>
    <xf numFmtId="0" fontId="26" fillId="0" borderId="0" xfId="0" applyFont="1" applyAlignment="1">
      <alignment horizontal="left"/>
    </xf>
    <xf numFmtId="0" fontId="0" fillId="15" borderId="27" xfId="0" applyFill="1" applyBorder="1" applyAlignment="1">
      <alignment horizontal="center"/>
    </xf>
    <xf numFmtId="167" fontId="0" fillId="15" borderId="27" xfId="0" applyNumberFormat="1" applyFill="1" applyBorder="1" applyAlignment="1">
      <alignment horizontal="left"/>
    </xf>
    <xf numFmtId="168" fontId="0" fillId="15" borderId="27" xfId="0" applyNumberFormat="1" applyFill="1" applyBorder="1" applyAlignment="1">
      <alignment horizontal="left"/>
    </xf>
    <xf numFmtId="0" fontId="0" fillId="15" borderId="27" xfId="0" applyFill="1" applyBorder="1"/>
    <xf numFmtId="0" fontId="0" fillId="15" borderId="27" xfId="0" applyFill="1" applyBorder="1" applyAlignment="1">
      <alignment horizontal="left"/>
    </xf>
    <xf numFmtId="0" fontId="0" fillId="15" borderId="0" xfId="0" applyFill="1" applyAlignment="1">
      <alignment horizontal="left"/>
    </xf>
    <xf numFmtId="175" fontId="0" fillId="15" borderId="27" xfId="0" applyNumberFormat="1" applyFill="1" applyBorder="1" applyAlignment="1">
      <alignment horizontal="left"/>
    </xf>
    <xf numFmtId="175" fontId="0" fillId="6" borderId="27" xfId="0" applyNumberFormat="1" applyFill="1" applyBorder="1" applyAlignment="1">
      <alignment horizontal="left"/>
    </xf>
    <xf numFmtId="175" fontId="0" fillId="0" borderId="0" xfId="0" applyNumberFormat="1" applyAlignment="1">
      <alignment horizontal="left"/>
    </xf>
  </cellXfs>
  <cellStyles count="3">
    <cellStyle name="GrayCell" xfId="2" xr:uid="{FF90EEE2-ACD8-487A-B74F-EB765526CF14}"/>
    <cellStyle name="Heading 3" xfId="1" builtinId="18"/>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371927</xdr:colOff>
      <xdr:row>0</xdr:row>
      <xdr:rowOff>176166</xdr:rowOff>
    </xdr:from>
    <xdr:to>
      <xdr:col>8</xdr:col>
      <xdr:colOff>50800</xdr:colOff>
      <xdr:row>13</xdr:row>
      <xdr:rowOff>6350</xdr:rowOff>
    </xdr:to>
    <xdr:grpSp>
      <xdr:nvGrpSpPr>
        <xdr:cNvPr id="2" name="Group 1">
          <a:extLst>
            <a:ext uri="{FF2B5EF4-FFF2-40B4-BE49-F238E27FC236}">
              <a16:creationId xmlns:a16="http://schemas.microsoft.com/office/drawing/2014/main" id="{47787E60-F750-4A74-AC4D-BB734FB86BD8}"/>
            </a:ext>
          </a:extLst>
        </xdr:cNvPr>
        <xdr:cNvGrpSpPr/>
      </xdr:nvGrpSpPr>
      <xdr:grpSpPr>
        <a:xfrm>
          <a:off x="371927" y="176166"/>
          <a:ext cx="4403273" cy="2382884"/>
          <a:chOff x="5516880" y="1043940"/>
          <a:chExt cx="4069080" cy="2922382"/>
        </a:xfrm>
      </xdr:grpSpPr>
      <xdr:sp macro="" textlink="">
        <xdr:nvSpPr>
          <xdr:cNvPr id="3" name="Rectangle 2">
            <a:extLst>
              <a:ext uri="{FF2B5EF4-FFF2-40B4-BE49-F238E27FC236}">
                <a16:creationId xmlns:a16="http://schemas.microsoft.com/office/drawing/2014/main" id="{A9A4773D-2AD2-DEE4-573E-0C5401BAA23F}"/>
              </a:ext>
            </a:extLst>
          </xdr:cNvPr>
          <xdr:cNvSpPr/>
        </xdr:nvSpPr>
        <xdr:spPr>
          <a:xfrm>
            <a:off x="5516880" y="1546842"/>
            <a:ext cx="4069080" cy="2419480"/>
          </a:xfrm>
          <a:prstGeom prst="rect">
            <a:avLst/>
          </a:prstGeom>
          <a:solidFill>
            <a:srgbClr val="F5F5F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200">
                <a:solidFill>
                  <a:srgbClr val="217346"/>
                </a:solidFill>
                <a:latin typeface="+mn-lt"/>
              </a:rPr>
              <a:t>Sebuah perusahaan brand elektronik bernama ELEKTROKEI yang memiliki banyak produk elektronik mulai dari kebutuhan rumah tangga hingga kebutuhan industri. Suatu ketika mereka melakukan bazar di sebuah Mall Jakarta dan setiap  pengunjung yang mengunjungi booth Elektrokei harus mengisi data diri di dalam buku tamu.</a:t>
            </a:r>
          </a:p>
          <a:p>
            <a:pPr algn="l"/>
            <a:endParaRPr lang="en-US" sz="1200">
              <a:solidFill>
                <a:srgbClr val="217346"/>
              </a:solidFill>
              <a:latin typeface="+mn-lt"/>
            </a:endParaRPr>
          </a:p>
          <a:p>
            <a:pPr algn="l"/>
            <a:r>
              <a:rPr lang="en-US" sz="1200">
                <a:solidFill>
                  <a:srgbClr val="217346"/>
                </a:solidFill>
                <a:latin typeface="+mn-lt"/>
              </a:rPr>
              <a:t>Tugas Anda :</a:t>
            </a:r>
          </a:p>
          <a:p>
            <a:pPr algn="l"/>
            <a:r>
              <a:rPr lang="en-US" sz="1200">
                <a:solidFill>
                  <a:srgbClr val="217346"/>
                </a:solidFill>
                <a:latin typeface="+mn-lt"/>
              </a:rPr>
              <a:t>Rekaplah data pengunjung yang ada di dalam buku tamu kedalam EXCEL hingga menjadi data tabel pengunjung yang rapih dan menarik.</a:t>
            </a:r>
          </a:p>
        </xdr:txBody>
      </xdr:sp>
      <xdr:sp macro="" textlink="">
        <xdr:nvSpPr>
          <xdr:cNvPr id="4" name="Rectangle 3">
            <a:extLst>
              <a:ext uri="{FF2B5EF4-FFF2-40B4-BE49-F238E27FC236}">
                <a16:creationId xmlns:a16="http://schemas.microsoft.com/office/drawing/2014/main" id="{B758A45D-D089-F6EE-64E6-91F09E7E068B}"/>
              </a:ext>
            </a:extLst>
          </xdr:cNvPr>
          <xdr:cNvSpPr/>
        </xdr:nvSpPr>
        <xdr:spPr>
          <a:xfrm>
            <a:off x="5516880" y="1043940"/>
            <a:ext cx="4069080" cy="510306"/>
          </a:xfrm>
          <a:prstGeom prst="rect">
            <a:avLst/>
          </a:prstGeom>
          <a:solidFill>
            <a:srgbClr val="217346"/>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800" b="1">
                <a:latin typeface="+mj-lt"/>
              </a:rPr>
              <a:t>STUDI KASUS</a:t>
            </a:r>
            <a:endParaRPr lang="id-ID" sz="1800" b="1">
              <a:latin typeface="+mj-lt"/>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450850</xdr:colOff>
      <xdr:row>5</xdr:row>
      <xdr:rowOff>127000</xdr:rowOff>
    </xdr:from>
    <xdr:to>
      <xdr:col>10</xdr:col>
      <xdr:colOff>368417</xdr:colOff>
      <xdr:row>12</xdr:row>
      <xdr:rowOff>127066</xdr:rowOff>
    </xdr:to>
    <xdr:grpSp>
      <xdr:nvGrpSpPr>
        <xdr:cNvPr id="5" name="Group 4">
          <a:extLst>
            <a:ext uri="{FF2B5EF4-FFF2-40B4-BE49-F238E27FC236}">
              <a16:creationId xmlns:a16="http://schemas.microsoft.com/office/drawing/2014/main" id="{2032FE7A-F05A-78C9-25DC-B7BB120D3FCD}"/>
            </a:ext>
          </a:extLst>
        </xdr:cNvPr>
        <xdr:cNvGrpSpPr/>
      </xdr:nvGrpSpPr>
      <xdr:grpSpPr>
        <a:xfrm>
          <a:off x="5213350" y="1108075"/>
          <a:ext cx="4603867" cy="1333566"/>
          <a:chOff x="215783" y="1609692"/>
          <a:chExt cx="4705467" cy="1289116"/>
        </a:xfrm>
      </xdr:grpSpPr>
      <xdr:pic>
        <xdr:nvPicPr>
          <xdr:cNvPr id="6" name="Picture 5">
            <a:extLst>
              <a:ext uri="{FF2B5EF4-FFF2-40B4-BE49-F238E27FC236}">
                <a16:creationId xmlns:a16="http://schemas.microsoft.com/office/drawing/2014/main" id="{D4802BBF-3D3F-F78D-C42E-0839684ABF44}"/>
              </a:ext>
            </a:extLst>
          </xdr:cNvPr>
          <xdr:cNvPicPr>
            <a:picLocks noChangeAspect="1"/>
          </xdr:cNvPicPr>
        </xdr:nvPicPr>
        <xdr:blipFill>
          <a:blip xmlns:r="http://schemas.openxmlformats.org/officeDocument/2006/relationships" r:embed="rId1"/>
          <a:stretch>
            <a:fillRect/>
          </a:stretch>
        </xdr:blipFill>
        <xdr:spPr>
          <a:xfrm>
            <a:off x="215783" y="1609692"/>
            <a:ext cx="4546834" cy="1289116"/>
          </a:xfrm>
          <a:prstGeom prst="rect">
            <a:avLst/>
          </a:prstGeom>
        </xdr:spPr>
      </xdr:pic>
      <xdr:pic>
        <xdr:nvPicPr>
          <xdr:cNvPr id="7" name="Picture 6">
            <a:extLst>
              <a:ext uri="{FF2B5EF4-FFF2-40B4-BE49-F238E27FC236}">
                <a16:creationId xmlns:a16="http://schemas.microsoft.com/office/drawing/2014/main" id="{58688B2A-FF6E-24B6-E884-1D91CDD97C7A}"/>
              </a:ext>
            </a:extLst>
          </xdr:cNvPr>
          <xdr:cNvPicPr>
            <a:picLocks noChangeAspect="1"/>
          </xdr:cNvPicPr>
        </xdr:nvPicPr>
        <xdr:blipFill>
          <a:blip xmlns:r="http://schemas.openxmlformats.org/officeDocument/2006/relationships" r:embed="rId2"/>
          <a:stretch>
            <a:fillRect/>
          </a:stretch>
        </xdr:blipFill>
        <xdr:spPr>
          <a:xfrm>
            <a:off x="3512062" y="1726887"/>
            <a:ext cx="1409188" cy="1135002"/>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15</xdr:col>
      <xdr:colOff>135085</xdr:colOff>
      <xdr:row>2</xdr:row>
      <xdr:rowOff>59568</xdr:rowOff>
    </xdr:from>
    <xdr:to>
      <xdr:col>21</xdr:col>
      <xdr:colOff>543742</xdr:colOff>
      <xdr:row>11</xdr:row>
      <xdr:rowOff>55135</xdr:rowOff>
    </xdr:to>
    <xdr:grpSp>
      <xdr:nvGrpSpPr>
        <xdr:cNvPr id="2" name="Group 1">
          <a:extLst>
            <a:ext uri="{FF2B5EF4-FFF2-40B4-BE49-F238E27FC236}">
              <a16:creationId xmlns:a16="http://schemas.microsoft.com/office/drawing/2014/main" id="{87ADA65C-BB35-4BB3-AFFD-F96581A42E24}"/>
            </a:ext>
          </a:extLst>
        </xdr:cNvPr>
        <xdr:cNvGrpSpPr/>
      </xdr:nvGrpSpPr>
      <xdr:grpSpPr>
        <a:xfrm>
          <a:off x="11162918" y="440568"/>
          <a:ext cx="4091657" cy="2059317"/>
          <a:chOff x="5516880" y="1043940"/>
          <a:chExt cx="4069080" cy="2050649"/>
        </a:xfrm>
      </xdr:grpSpPr>
      <xdr:sp macro="" textlink="">
        <xdr:nvSpPr>
          <xdr:cNvPr id="3" name="Rectangle 2">
            <a:extLst>
              <a:ext uri="{FF2B5EF4-FFF2-40B4-BE49-F238E27FC236}">
                <a16:creationId xmlns:a16="http://schemas.microsoft.com/office/drawing/2014/main" id="{D61851F2-EDC9-8527-3281-16C5CCDE2AD3}"/>
              </a:ext>
            </a:extLst>
          </xdr:cNvPr>
          <xdr:cNvSpPr/>
        </xdr:nvSpPr>
        <xdr:spPr>
          <a:xfrm>
            <a:off x="5516880" y="1409701"/>
            <a:ext cx="4069080" cy="1684888"/>
          </a:xfrm>
          <a:prstGeom prst="rect">
            <a:avLst/>
          </a:prstGeom>
          <a:solidFill>
            <a:srgbClr val="F5F5F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200">
                <a:solidFill>
                  <a:srgbClr val="217346"/>
                </a:solidFill>
                <a:latin typeface="+mn-lt"/>
              </a:rPr>
              <a:t>Anda adalah seorang staf HRD yang bertugas membuat pengajuan permintaan dana ke divisi finance</a:t>
            </a:r>
            <a:r>
              <a:rPr lang="en-US" sz="1200" baseline="0">
                <a:solidFill>
                  <a:srgbClr val="217346"/>
                </a:solidFill>
                <a:latin typeface="+mn-lt"/>
              </a:rPr>
              <a:t> dengan dasar pengajuannya adalah data proyeksi total dana untuk pembayaran tunjangan &amp; gaji karyawan.</a:t>
            </a:r>
          </a:p>
          <a:p>
            <a:pPr algn="l"/>
            <a:endParaRPr lang="en-US" sz="1200" baseline="0">
              <a:solidFill>
                <a:srgbClr val="217346"/>
              </a:solidFill>
              <a:latin typeface="+mn-lt"/>
            </a:endParaRPr>
          </a:p>
          <a:p>
            <a:pPr algn="l"/>
            <a:r>
              <a:rPr lang="en-US" sz="1200" b="1" baseline="0">
                <a:solidFill>
                  <a:srgbClr val="217346"/>
                </a:solidFill>
                <a:latin typeface="+mn-lt"/>
              </a:rPr>
              <a:t>Tugas Anda </a:t>
            </a:r>
            <a:r>
              <a:rPr lang="en-US" sz="1200" baseline="0">
                <a:solidFill>
                  <a:srgbClr val="217346"/>
                </a:solidFill>
                <a:latin typeface="+mn-lt"/>
              </a:rPr>
              <a:t>:</a:t>
            </a:r>
          </a:p>
          <a:p>
            <a:pPr algn="l"/>
            <a:r>
              <a:rPr lang="en-US" sz="1200" baseline="0">
                <a:solidFill>
                  <a:srgbClr val="217346"/>
                </a:solidFill>
                <a:latin typeface="+mn-lt"/>
              </a:rPr>
              <a:t>Buatkan proyeksi total kebutuhan dana tersebut sesuai informasi pada tabel disamping.</a:t>
            </a:r>
          </a:p>
        </xdr:txBody>
      </xdr:sp>
      <xdr:sp macro="" textlink="">
        <xdr:nvSpPr>
          <xdr:cNvPr id="4" name="Rectangle 3">
            <a:extLst>
              <a:ext uri="{FF2B5EF4-FFF2-40B4-BE49-F238E27FC236}">
                <a16:creationId xmlns:a16="http://schemas.microsoft.com/office/drawing/2014/main" id="{52295E77-5643-A9D3-75B5-C74569176158}"/>
              </a:ext>
            </a:extLst>
          </xdr:cNvPr>
          <xdr:cNvSpPr/>
        </xdr:nvSpPr>
        <xdr:spPr>
          <a:xfrm>
            <a:off x="5516880" y="1043940"/>
            <a:ext cx="4069080" cy="365760"/>
          </a:xfrm>
          <a:prstGeom prst="rect">
            <a:avLst/>
          </a:prstGeom>
          <a:solidFill>
            <a:srgbClr val="217346"/>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800" b="1">
                <a:latin typeface="+mj-lt"/>
              </a:rPr>
              <a:t>STUDI KASUS</a:t>
            </a:r>
            <a:endParaRPr lang="id-ID" sz="1800" b="1">
              <a:latin typeface="+mj-lt"/>
            </a:endParaRPr>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7</xdr:col>
      <xdr:colOff>133350</xdr:colOff>
      <xdr:row>1</xdr:row>
      <xdr:rowOff>50800</xdr:rowOff>
    </xdr:from>
    <xdr:to>
      <xdr:col>10</xdr:col>
      <xdr:colOff>317500</xdr:colOff>
      <xdr:row>8</xdr:row>
      <xdr:rowOff>114300</xdr:rowOff>
    </xdr:to>
    <xdr:grpSp>
      <xdr:nvGrpSpPr>
        <xdr:cNvPr id="5" name="Group 4">
          <a:extLst>
            <a:ext uri="{FF2B5EF4-FFF2-40B4-BE49-F238E27FC236}">
              <a16:creationId xmlns:a16="http://schemas.microsoft.com/office/drawing/2014/main" id="{A99F57A9-5409-EA92-D3A3-A078BF2B9D5B}"/>
            </a:ext>
          </a:extLst>
        </xdr:cNvPr>
        <xdr:cNvGrpSpPr/>
      </xdr:nvGrpSpPr>
      <xdr:grpSpPr>
        <a:xfrm>
          <a:off x="6572250" y="241300"/>
          <a:ext cx="2079625" cy="1397000"/>
          <a:chOff x="7315200" y="184150"/>
          <a:chExt cx="2114550" cy="1352550"/>
        </a:xfrm>
      </xdr:grpSpPr>
      <xdr:sp macro="" textlink="">
        <xdr:nvSpPr>
          <xdr:cNvPr id="2" name="Rectangle: Rounded Corners 1">
            <a:extLst>
              <a:ext uri="{FF2B5EF4-FFF2-40B4-BE49-F238E27FC236}">
                <a16:creationId xmlns:a16="http://schemas.microsoft.com/office/drawing/2014/main" id="{95F5F2C6-8F01-866C-CB26-F3F1FE10E731}"/>
              </a:ext>
            </a:extLst>
          </xdr:cNvPr>
          <xdr:cNvSpPr/>
        </xdr:nvSpPr>
        <xdr:spPr>
          <a:xfrm>
            <a:off x="7315200" y="184150"/>
            <a:ext cx="2114550" cy="1352550"/>
          </a:xfrm>
          <a:prstGeom prst="roundRect">
            <a:avLst>
              <a:gd name="adj" fmla="val 6338"/>
            </a:avLst>
          </a:prstGeom>
          <a:solidFill>
            <a:schemeClr val="bg1"/>
          </a:solidFill>
          <a:ln>
            <a:solidFill>
              <a:srgbClr val="00206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lvl="1" algn="l"/>
            <a:r>
              <a:rPr lang="en-ID" sz="1400" b="1">
                <a:solidFill>
                  <a:sysClr val="windowText" lastClr="000000"/>
                </a:solidFill>
              </a:rPr>
              <a:t>Materi:</a:t>
            </a:r>
          </a:p>
          <a:p>
            <a:pPr lvl="1" algn="l"/>
            <a:r>
              <a:rPr lang="en-ID" sz="1200">
                <a:solidFill>
                  <a:sysClr val="windowText" lastClr="000000"/>
                </a:solidFill>
              </a:rPr>
              <a:t>Freeze Top The Row</a:t>
            </a:r>
          </a:p>
          <a:p>
            <a:pPr lvl="1" algn="l"/>
            <a:endParaRPr lang="en-ID" sz="1200">
              <a:solidFill>
                <a:sysClr val="windowText" lastClr="000000"/>
              </a:solidFill>
            </a:endParaRPr>
          </a:p>
          <a:p>
            <a:pPr lvl="1" algn="l"/>
            <a:r>
              <a:rPr lang="en-ID" sz="1200">
                <a:solidFill>
                  <a:sysClr val="windowText" lastClr="000000"/>
                </a:solidFill>
              </a:rPr>
              <a:t>Freeze First Columns</a:t>
            </a:r>
          </a:p>
          <a:p>
            <a:pPr lvl="1" algn="l"/>
            <a:endParaRPr lang="en-ID" sz="1200">
              <a:solidFill>
                <a:sysClr val="windowText" lastClr="000000"/>
              </a:solidFill>
            </a:endParaRPr>
          </a:p>
          <a:p>
            <a:pPr lvl="1" algn="l"/>
            <a:r>
              <a:rPr lang="en-ID" sz="1200">
                <a:solidFill>
                  <a:sysClr val="windowText" lastClr="000000"/>
                </a:solidFill>
              </a:rPr>
              <a:t>Freez panes</a:t>
            </a:r>
          </a:p>
        </xdr:txBody>
      </xdr:sp>
      <xdr:sp macro="" textlink="">
        <xdr:nvSpPr>
          <xdr:cNvPr id="3" name="Rectangle: Rounded Corners 2">
            <a:extLst>
              <a:ext uri="{FF2B5EF4-FFF2-40B4-BE49-F238E27FC236}">
                <a16:creationId xmlns:a16="http://schemas.microsoft.com/office/drawing/2014/main" id="{594CEA97-DA33-45B5-9D77-6E1977A7AC9E}"/>
              </a:ext>
            </a:extLst>
          </xdr:cNvPr>
          <xdr:cNvSpPr/>
        </xdr:nvSpPr>
        <xdr:spPr>
          <a:xfrm>
            <a:off x="7315200" y="184150"/>
            <a:ext cx="463550" cy="1352550"/>
          </a:xfrm>
          <a:prstGeom prst="roundRect">
            <a:avLst>
              <a:gd name="adj" fmla="val 17149"/>
            </a:avLst>
          </a:prstGeom>
          <a:solidFill>
            <a:srgbClr val="002060"/>
          </a:solidFill>
          <a:ln>
            <a:solidFill>
              <a:srgbClr val="00206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lvl="1" algn="l"/>
            <a:endParaRPr lang="en-ID" sz="1400">
              <a:solidFill>
                <a:sysClr val="windowText" lastClr="000000"/>
              </a:solidFill>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editAs="absolute">
    <xdr:from>
      <xdr:col>7</xdr:col>
      <xdr:colOff>133350</xdr:colOff>
      <xdr:row>1</xdr:row>
      <xdr:rowOff>50800</xdr:rowOff>
    </xdr:from>
    <xdr:to>
      <xdr:col>10</xdr:col>
      <xdr:colOff>317500</xdr:colOff>
      <xdr:row>8</xdr:row>
      <xdr:rowOff>114300</xdr:rowOff>
    </xdr:to>
    <xdr:grpSp>
      <xdr:nvGrpSpPr>
        <xdr:cNvPr id="2" name="Group 1">
          <a:extLst>
            <a:ext uri="{FF2B5EF4-FFF2-40B4-BE49-F238E27FC236}">
              <a16:creationId xmlns:a16="http://schemas.microsoft.com/office/drawing/2014/main" id="{7935CAE2-0A49-4A22-AC4F-C2FB3D70449E}"/>
            </a:ext>
          </a:extLst>
        </xdr:cNvPr>
        <xdr:cNvGrpSpPr/>
      </xdr:nvGrpSpPr>
      <xdr:grpSpPr>
        <a:xfrm>
          <a:off x="6572250" y="241300"/>
          <a:ext cx="2079625" cy="1397000"/>
          <a:chOff x="7315200" y="184150"/>
          <a:chExt cx="2114550" cy="1352550"/>
        </a:xfrm>
      </xdr:grpSpPr>
      <xdr:sp macro="" textlink="">
        <xdr:nvSpPr>
          <xdr:cNvPr id="3" name="Rectangle: Rounded Corners 2">
            <a:extLst>
              <a:ext uri="{FF2B5EF4-FFF2-40B4-BE49-F238E27FC236}">
                <a16:creationId xmlns:a16="http://schemas.microsoft.com/office/drawing/2014/main" id="{D5859880-8FEB-5BB6-D17C-EB2E2D9DAA9A}"/>
              </a:ext>
            </a:extLst>
          </xdr:cNvPr>
          <xdr:cNvSpPr/>
        </xdr:nvSpPr>
        <xdr:spPr>
          <a:xfrm>
            <a:off x="7315200" y="184150"/>
            <a:ext cx="2114550" cy="1352550"/>
          </a:xfrm>
          <a:prstGeom prst="roundRect">
            <a:avLst>
              <a:gd name="adj" fmla="val 6338"/>
            </a:avLst>
          </a:prstGeom>
          <a:solidFill>
            <a:schemeClr val="bg1"/>
          </a:solidFill>
          <a:ln>
            <a:solidFill>
              <a:srgbClr val="00206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lvl="1" algn="l"/>
            <a:r>
              <a:rPr lang="en-ID" sz="1400" b="1">
                <a:solidFill>
                  <a:sysClr val="windowText" lastClr="000000"/>
                </a:solidFill>
              </a:rPr>
              <a:t>Materi:</a:t>
            </a:r>
          </a:p>
          <a:p>
            <a:pPr lvl="1" algn="l"/>
            <a:r>
              <a:rPr lang="en-ID" sz="1200">
                <a:solidFill>
                  <a:sysClr val="windowText" lastClr="000000"/>
                </a:solidFill>
              </a:rPr>
              <a:t>Freeze Top The Row</a:t>
            </a:r>
          </a:p>
          <a:p>
            <a:pPr lvl="1" algn="l"/>
            <a:endParaRPr lang="en-ID" sz="1200">
              <a:solidFill>
                <a:sysClr val="windowText" lastClr="000000"/>
              </a:solidFill>
            </a:endParaRPr>
          </a:p>
          <a:p>
            <a:pPr lvl="1" algn="l"/>
            <a:r>
              <a:rPr lang="en-ID" sz="1200">
                <a:solidFill>
                  <a:sysClr val="windowText" lastClr="000000"/>
                </a:solidFill>
              </a:rPr>
              <a:t>Freeze First Columns</a:t>
            </a:r>
          </a:p>
          <a:p>
            <a:pPr lvl="1" algn="l"/>
            <a:endParaRPr lang="en-ID" sz="1200">
              <a:solidFill>
                <a:sysClr val="windowText" lastClr="000000"/>
              </a:solidFill>
            </a:endParaRPr>
          </a:p>
          <a:p>
            <a:pPr lvl="1" algn="l"/>
            <a:r>
              <a:rPr lang="en-ID" sz="1200">
                <a:solidFill>
                  <a:sysClr val="windowText" lastClr="000000"/>
                </a:solidFill>
              </a:rPr>
              <a:t>Freez panes</a:t>
            </a:r>
          </a:p>
        </xdr:txBody>
      </xdr:sp>
      <xdr:sp macro="" textlink="">
        <xdr:nvSpPr>
          <xdr:cNvPr id="4" name="Rectangle: Rounded Corners 3">
            <a:extLst>
              <a:ext uri="{FF2B5EF4-FFF2-40B4-BE49-F238E27FC236}">
                <a16:creationId xmlns:a16="http://schemas.microsoft.com/office/drawing/2014/main" id="{26F9D795-824C-54CD-2B63-E50EBC671BD3}"/>
              </a:ext>
            </a:extLst>
          </xdr:cNvPr>
          <xdr:cNvSpPr/>
        </xdr:nvSpPr>
        <xdr:spPr>
          <a:xfrm>
            <a:off x="7315200" y="184150"/>
            <a:ext cx="463550" cy="1352550"/>
          </a:xfrm>
          <a:prstGeom prst="roundRect">
            <a:avLst>
              <a:gd name="adj" fmla="val 17149"/>
            </a:avLst>
          </a:prstGeom>
          <a:solidFill>
            <a:srgbClr val="002060"/>
          </a:solidFill>
          <a:ln>
            <a:solidFill>
              <a:srgbClr val="00206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lvl="1" algn="l"/>
            <a:endParaRPr lang="en-ID" sz="1400">
              <a:solidFill>
                <a:sysClr val="windowText" lastClr="000000"/>
              </a:solidFill>
            </a:endParaRPr>
          </a:p>
        </xdr:txBody>
      </xdr:sp>
    </xdr:grpSp>
    <xdr:clientData/>
  </xdr:twoCellAnchor>
</xdr:wsDr>
</file>

<file path=xl/drawings/drawing6.xml><?xml version="1.0" encoding="utf-8"?>
<xdr:wsDr xmlns:xdr="http://schemas.openxmlformats.org/drawingml/2006/spreadsheetDrawing" xmlns:a="http://schemas.openxmlformats.org/drawingml/2006/main">
  <xdr:twoCellAnchor editAs="absolute">
    <xdr:from>
      <xdr:col>7</xdr:col>
      <xdr:colOff>133350</xdr:colOff>
      <xdr:row>1</xdr:row>
      <xdr:rowOff>50800</xdr:rowOff>
    </xdr:from>
    <xdr:to>
      <xdr:col>10</xdr:col>
      <xdr:colOff>317500</xdr:colOff>
      <xdr:row>8</xdr:row>
      <xdr:rowOff>114300</xdr:rowOff>
    </xdr:to>
    <xdr:grpSp>
      <xdr:nvGrpSpPr>
        <xdr:cNvPr id="2" name="Group 1">
          <a:extLst>
            <a:ext uri="{FF2B5EF4-FFF2-40B4-BE49-F238E27FC236}">
              <a16:creationId xmlns:a16="http://schemas.microsoft.com/office/drawing/2014/main" id="{77F6158E-9428-4F7E-8F44-5C90A8FC880C}"/>
            </a:ext>
          </a:extLst>
        </xdr:cNvPr>
        <xdr:cNvGrpSpPr/>
      </xdr:nvGrpSpPr>
      <xdr:grpSpPr>
        <a:xfrm>
          <a:off x="6572250" y="241300"/>
          <a:ext cx="2079625" cy="1397000"/>
          <a:chOff x="7315200" y="184150"/>
          <a:chExt cx="2114550" cy="1352550"/>
        </a:xfrm>
      </xdr:grpSpPr>
      <xdr:sp macro="" textlink="">
        <xdr:nvSpPr>
          <xdr:cNvPr id="3" name="Rectangle: Rounded Corners 2">
            <a:extLst>
              <a:ext uri="{FF2B5EF4-FFF2-40B4-BE49-F238E27FC236}">
                <a16:creationId xmlns:a16="http://schemas.microsoft.com/office/drawing/2014/main" id="{C15A9279-6471-3F0D-17D2-A8A62B80C2BB}"/>
              </a:ext>
            </a:extLst>
          </xdr:cNvPr>
          <xdr:cNvSpPr/>
        </xdr:nvSpPr>
        <xdr:spPr>
          <a:xfrm>
            <a:off x="7315200" y="184150"/>
            <a:ext cx="2114550" cy="1352550"/>
          </a:xfrm>
          <a:prstGeom prst="roundRect">
            <a:avLst>
              <a:gd name="adj" fmla="val 6338"/>
            </a:avLst>
          </a:prstGeom>
          <a:solidFill>
            <a:schemeClr val="bg1"/>
          </a:solidFill>
          <a:ln>
            <a:solidFill>
              <a:srgbClr val="00206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lvl="1" algn="l"/>
            <a:r>
              <a:rPr lang="en-ID" sz="1400" b="1">
                <a:solidFill>
                  <a:sysClr val="windowText" lastClr="000000"/>
                </a:solidFill>
              </a:rPr>
              <a:t>Materi:</a:t>
            </a:r>
          </a:p>
          <a:p>
            <a:pPr lvl="1" algn="l"/>
            <a:r>
              <a:rPr lang="en-ID" sz="1200">
                <a:solidFill>
                  <a:sysClr val="windowText" lastClr="000000"/>
                </a:solidFill>
              </a:rPr>
              <a:t>Freeze Top The Row</a:t>
            </a:r>
          </a:p>
          <a:p>
            <a:pPr lvl="1" algn="l"/>
            <a:endParaRPr lang="en-ID" sz="1200">
              <a:solidFill>
                <a:sysClr val="windowText" lastClr="000000"/>
              </a:solidFill>
            </a:endParaRPr>
          </a:p>
          <a:p>
            <a:pPr lvl="1" algn="l"/>
            <a:r>
              <a:rPr lang="en-ID" sz="1200">
                <a:solidFill>
                  <a:sysClr val="windowText" lastClr="000000"/>
                </a:solidFill>
              </a:rPr>
              <a:t>Freeze First Columns</a:t>
            </a:r>
          </a:p>
          <a:p>
            <a:pPr lvl="1" algn="l"/>
            <a:endParaRPr lang="en-ID" sz="1200">
              <a:solidFill>
                <a:sysClr val="windowText" lastClr="000000"/>
              </a:solidFill>
            </a:endParaRPr>
          </a:p>
          <a:p>
            <a:pPr lvl="1" algn="l"/>
            <a:r>
              <a:rPr lang="en-ID" sz="1200">
                <a:solidFill>
                  <a:sysClr val="windowText" lastClr="000000"/>
                </a:solidFill>
              </a:rPr>
              <a:t>Freez panes</a:t>
            </a:r>
          </a:p>
        </xdr:txBody>
      </xdr:sp>
      <xdr:sp macro="" textlink="">
        <xdr:nvSpPr>
          <xdr:cNvPr id="4" name="Rectangle: Rounded Corners 3">
            <a:extLst>
              <a:ext uri="{FF2B5EF4-FFF2-40B4-BE49-F238E27FC236}">
                <a16:creationId xmlns:a16="http://schemas.microsoft.com/office/drawing/2014/main" id="{4B7426E3-6EDF-6242-BB07-060A619D648D}"/>
              </a:ext>
            </a:extLst>
          </xdr:cNvPr>
          <xdr:cNvSpPr/>
        </xdr:nvSpPr>
        <xdr:spPr>
          <a:xfrm>
            <a:off x="7315200" y="184150"/>
            <a:ext cx="463550" cy="1352550"/>
          </a:xfrm>
          <a:prstGeom prst="roundRect">
            <a:avLst>
              <a:gd name="adj" fmla="val 17149"/>
            </a:avLst>
          </a:prstGeom>
          <a:solidFill>
            <a:srgbClr val="002060"/>
          </a:solidFill>
          <a:ln>
            <a:solidFill>
              <a:srgbClr val="00206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lvl="1" algn="l"/>
            <a:endParaRPr lang="en-ID" sz="1400">
              <a:solidFill>
                <a:sysClr val="windowText" lastClr="000000"/>
              </a:solidFill>
            </a:endParaRP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indra/Desktop/MATERI%20KELAS%20EXCEL%20BASIC%2001%20-%20copyright%20@indra.supriyatna.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E:\WORK%20BMR\KEI\KEI%20Excel%20Basic\MATERI%20KEI%20Basic\MATERI%20KELAS%20EXCEL%20BASIC%2001%20Mark%20II%202023%20-%20copyright%20@indra.supriyatna.xlsx" TargetMode="External"/><Relationship Id="rId1" Type="http://schemas.openxmlformats.org/officeDocument/2006/relationships/externalLinkPath" Target="file:///E:\WORK%20BMR\KEI\KEI%20Excel%20Basic\MATERI%20KEI%20Basic\MATERI%20KELAS%20EXCEL%20BASIC%2001%20Mark%20II%202023%20-%20copyright%20@indra.supriyatn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arn more"/>
      <sheetName val="Start - Silabus"/>
      <sheetName val="1. Tentang Excel"/>
      <sheetName val="2. Worksheet "/>
      <sheetName val="3. Kolom Baris"/>
      <sheetName val="4. Quick-Insert"/>
      <sheetName val="5. Page-View"/>
      <sheetName val="6. Pengaturan Workshee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earn more"/>
      <sheetName val="Start - Silabus"/>
      <sheetName val="1. Tentang Excel"/>
      <sheetName val="2. Worbook"/>
      <sheetName val="3. Worksheet "/>
      <sheetName val="4. Tool Bar"/>
      <sheetName val="5. Kolom Baris"/>
      <sheetName val="4. Quick-Insert"/>
      <sheetName val="5. Page-View"/>
      <sheetName val="6. Pengaturan Worksheet"/>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00906-DB34-472C-A9EC-7576FCEA5879}">
  <sheetPr>
    <tabColor rgb="FF0070C0"/>
  </sheetPr>
  <dimension ref="A1:B24"/>
  <sheetViews>
    <sheetView showGridLines="0" workbookViewId="0">
      <selection activeCell="B23" sqref="B23"/>
    </sheetView>
  </sheetViews>
  <sheetFormatPr defaultRowHeight="15" x14ac:dyDescent="0.25"/>
  <cols>
    <col min="1" max="1" width="2.85546875" customWidth="1"/>
    <col min="2" max="2" width="79.140625" bestFit="1" customWidth="1"/>
  </cols>
  <sheetData>
    <row r="1" spans="1:2" ht="18.75" x14ac:dyDescent="0.3">
      <c r="B1" s="1" t="s">
        <v>18</v>
      </c>
    </row>
    <row r="3" spans="1:2" ht="15.75" x14ac:dyDescent="0.3">
      <c r="A3" s="2"/>
      <c r="B3" s="3" t="s">
        <v>0</v>
      </c>
    </row>
    <row r="4" spans="1:2" x14ac:dyDescent="0.25">
      <c r="A4">
        <v>1</v>
      </c>
      <c r="B4" s="4" t="s">
        <v>1</v>
      </c>
    </row>
    <row r="5" spans="1:2" x14ac:dyDescent="0.25">
      <c r="A5">
        <v>2</v>
      </c>
      <c r="B5" s="5" t="s">
        <v>2</v>
      </c>
    </row>
    <row r="6" spans="1:2" x14ac:dyDescent="0.25">
      <c r="A6">
        <v>3</v>
      </c>
      <c r="B6" s="5" t="s">
        <v>3</v>
      </c>
    </row>
    <row r="8" spans="1:2" ht="15.75" x14ac:dyDescent="0.3">
      <c r="A8" s="2"/>
      <c r="B8" s="3" t="s">
        <v>4</v>
      </c>
    </row>
    <row r="9" spans="1:2" x14ac:dyDescent="0.25">
      <c r="A9">
        <v>1</v>
      </c>
      <c r="B9" s="5" t="s">
        <v>5</v>
      </c>
    </row>
    <row r="10" spans="1:2" x14ac:dyDescent="0.25">
      <c r="A10">
        <v>2</v>
      </c>
      <c r="B10" s="5" t="s">
        <v>6</v>
      </c>
    </row>
    <row r="11" spans="1:2" x14ac:dyDescent="0.25">
      <c r="A11" s="6"/>
      <c r="B11" s="6"/>
    </row>
    <row r="13" spans="1:2" ht="15.75" x14ac:dyDescent="0.3">
      <c r="A13" s="2"/>
      <c r="B13" s="3" t="s">
        <v>7</v>
      </c>
    </row>
    <row r="14" spans="1:2" x14ac:dyDescent="0.25">
      <c r="A14">
        <v>1</v>
      </c>
      <c r="B14" s="7" t="s">
        <v>8</v>
      </c>
    </row>
    <row r="15" spans="1:2" x14ac:dyDescent="0.25">
      <c r="B15" s="4" t="s">
        <v>9</v>
      </c>
    </row>
    <row r="16" spans="1:2" x14ac:dyDescent="0.25">
      <c r="A16">
        <v>2</v>
      </c>
      <c r="B16" s="7" t="s">
        <v>10</v>
      </c>
    </row>
    <row r="17" spans="1:2" x14ac:dyDescent="0.25">
      <c r="B17" s="4" t="s">
        <v>11</v>
      </c>
    </row>
    <row r="18" spans="1:2" x14ac:dyDescent="0.25">
      <c r="A18">
        <v>3</v>
      </c>
      <c r="B18" s="5" t="s">
        <v>12</v>
      </c>
    </row>
    <row r="20" spans="1:2" ht="15.75" x14ac:dyDescent="0.3">
      <c r="A20" s="2"/>
      <c r="B20" s="3" t="s">
        <v>13</v>
      </c>
    </row>
    <row r="21" spans="1:2" x14ac:dyDescent="0.25">
      <c r="A21">
        <v>1</v>
      </c>
      <c r="B21" s="7" t="s">
        <v>14</v>
      </c>
    </row>
    <row r="22" spans="1:2" x14ac:dyDescent="0.25">
      <c r="B22" s="4" t="s">
        <v>15</v>
      </c>
    </row>
    <row r="23" spans="1:2" x14ac:dyDescent="0.25">
      <c r="A23">
        <v>2</v>
      </c>
      <c r="B23" s="7" t="s">
        <v>16</v>
      </c>
    </row>
    <row r="24" spans="1:2" x14ac:dyDescent="0.25">
      <c r="B24" s="4" t="s">
        <v>17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91D310-F0B3-480D-856D-458A40E36EA6}">
  <sheetPr>
    <tabColor rgb="FF0070C0"/>
  </sheetPr>
  <dimension ref="A1:H21"/>
  <sheetViews>
    <sheetView workbookViewId="0">
      <pane ySplit="1" topLeftCell="A2" activePane="bottomLeft" state="frozen"/>
      <selection pane="bottomLeft" activeCell="D10" sqref="D10"/>
    </sheetView>
  </sheetViews>
  <sheetFormatPr defaultRowHeight="15" x14ac:dyDescent="0.25"/>
  <cols>
    <col min="1" max="1" width="3.5703125" customWidth="1"/>
    <col min="2" max="2" width="44.42578125" bestFit="1" customWidth="1"/>
    <col min="5" max="5" width="12.85546875" bestFit="1" customWidth="1"/>
    <col min="6" max="6" width="17" customWidth="1"/>
    <col min="8" max="8" width="32.140625" bestFit="1" customWidth="1"/>
  </cols>
  <sheetData>
    <row r="1" spans="1:8" ht="18.75" x14ac:dyDescent="0.3">
      <c r="B1" s="1" t="s">
        <v>19</v>
      </c>
    </row>
    <row r="3" spans="1:8" ht="15.75" x14ac:dyDescent="0.3">
      <c r="A3" s="2"/>
      <c r="B3" s="8" t="s">
        <v>20</v>
      </c>
    </row>
    <row r="4" spans="1:8" x14ac:dyDescent="0.25">
      <c r="A4">
        <v>1</v>
      </c>
      <c r="B4" s="5" t="s">
        <v>21</v>
      </c>
    </row>
    <row r="7" spans="1:8" ht="15.75" x14ac:dyDescent="0.3">
      <c r="A7" s="2"/>
      <c r="B7" s="8" t="s">
        <v>22</v>
      </c>
    </row>
    <row r="8" spans="1:8" x14ac:dyDescent="0.25">
      <c r="A8">
        <v>1</v>
      </c>
      <c r="B8" s="5" t="s">
        <v>23</v>
      </c>
    </row>
    <row r="9" spans="1:8" x14ac:dyDescent="0.25">
      <c r="A9">
        <v>2</v>
      </c>
      <c r="B9" s="5" t="s">
        <v>24</v>
      </c>
    </row>
    <row r="11" spans="1:8" ht="15.75" x14ac:dyDescent="0.3">
      <c r="A11" s="2"/>
      <c r="B11" s="8" t="s">
        <v>25</v>
      </c>
      <c r="D11" s="9" t="s">
        <v>26</v>
      </c>
      <c r="E11" s="9" t="s">
        <v>587</v>
      </c>
      <c r="F11" s="9" t="s">
        <v>27</v>
      </c>
      <c r="G11" s="9" t="s">
        <v>28</v>
      </c>
      <c r="H11" s="9" t="s">
        <v>45</v>
      </c>
    </row>
    <row r="12" spans="1:8" x14ac:dyDescent="0.25">
      <c r="A12">
        <v>1</v>
      </c>
      <c r="B12" s="5" t="s">
        <v>29</v>
      </c>
      <c r="D12" s="10">
        <v>1</v>
      </c>
      <c r="E12" s="11">
        <v>43897</v>
      </c>
      <c r="F12" s="10" t="s">
        <v>30</v>
      </c>
      <c r="G12" s="12">
        <v>950000</v>
      </c>
      <c r="H12" s="10" t="s">
        <v>31</v>
      </c>
    </row>
    <row r="13" spans="1:8" x14ac:dyDescent="0.25">
      <c r="A13">
        <v>2</v>
      </c>
      <c r="B13" s="5" t="s">
        <v>32</v>
      </c>
      <c r="D13" s="10">
        <v>2</v>
      </c>
      <c r="E13" s="11">
        <v>43897</v>
      </c>
      <c r="F13" s="10" t="s">
        <v>33</v>
      </c>
      <c r="G13" s="12">
        <v>950000</v>
      </c>
      <c r="H13" s="10" t="s">
        <v>31</v>
      </c>
    </row>
    <row r="14" spans="1:8" x14ac:dyDescent="0.25">
      <c r="D14" s="10">
        <v>3</v>
      </c>
      <c r="E14" s="11">
        <v>43897</v>
      </c>
      <c r="F14" s="10" t="s">
        <v>34</v>
      </c>
      <c r="G14" s="12">
        <v>950000</v>
      </c>
      <c r="H14" s="10" t="s">
        <v>31</v>
      </c>
    </row>
    <row r="15" spans="1:8" ht="15.75" x14ac:dyDescent="0.3">
      <c r="A15" s="2"/>
      <c r="B15" s="8" t="s">
        <v>39</v>
      </c>
      <c r="D15" s="10">
        <v>4</v>
      </c>
      <c r="E15" s="11">
        <v>43897</v>
      </c>
      <c r="F15" s="10" t="s">
        <v>35</v>
      </c>
      <c r="G15" s="12">
        <v>950000</v>
      </c>
      <c r="H15" s="10" t="s">
        <v>31</v>
      </c>
    </row>
    <row r="16" spans="1:8" x14ac:dyDescent="0.25">
      <c r="A16">
        <v>1</v>
      </c>
      <c r="B16" s="5" t="s">
        <v>40</v>
      </c>
      <c r="D16" s="10">
        <v>5</v>
      </c>
      <c r="E16" s="11">
        <v>43897</v>
      </c>
      <c r="F16" s="10" t="s">
        <v>36</v>
      </c>
      <c r="G16" s="12">
        <v>950000</v>
      </c>
      <c r="H16" s="10" t="s">
        <v>31</v>
      </c>
    </row>
    <row r="17" spans="1:8" x14ac:dyDescent="0.25">
      <c r="B17" s="7" t="s">
        <v>41</v>
      </c>
      <c r="D17" s="10">
        <v>6</v>
      </c>
      <c r="E17" s="11">
        <v>43897</v>
      </c>
      <c r="F17" s="10" t="s">
        <v>37</v>
      </c>
      <c r="G17" s="12">
        <v>950000</v>
      </c>
      <c r="H17" s="10" t="s">
        <v>31</v>
      </c>
    </row>
    <row r="18" spans="1:8" x14ac:dyDescent="0.25">
      <c r="B18" s="4" t="s">
        <v>42</v>
      </c>
      <c r="D18" s="10">
        <v>7</v>
      </c>
      <c r="E18" s="11">
        <v>43897</v>
      </c>
      <c r="F18" s="10" t="s">
        <v>38</v>
      </c>
      <c r="G18" s="12">
        <v>950000</v>
      </c>
      <c r="H18" s="10" t="s">
        <v>31</v>
      </c>
    </row>
    <row r="19" spans="1:8" x14ac:dyDescent="0.25">
      <c r="B19" s="5" t="s">
        <v>43</v>
      </c>
      <c r="D19" s="10">
        <v>8</v>
      </c>
      <c r="E19" s="10"/>
      <c r="F19" s="10"/>
      <c r="G19" s="10"/>
      <c r="H19" s="10"/>
    </row>
    <row r="20" spans="1:8" x14ac:dyDescent="0.25">
      <c r="A20">
        <v>2</v>
      </c>
      <c r="B20" s="5" t="s">
        <v>44</v>
      </c>
      <c r="D20" s="10">
        <v>9</v>
      </c>
      <c r="E20" s="10"/>
      <c r="F20" s="10"/>
      <c r="G20" s="10"/>
      <c r="H20" s="10"/>
    </row>
    <row r="21" spans="1:8" x14ac:dyDescent="0.25">
      <c r="D21" s="10">
        <v>10</v>
      </c>
      <c r="E21" s="10"/>
      <c r="F21" s="10"/>
      <c r="G21" s="10"/>
      <c r="H21" s="10"/>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D6B62-0F46-4ACD-9066-54E223FD6A96}">
  <sheetPr>
    <tabColor rgb="FFFFFF99"/>
  </sheetPr>
  <dimension ref="B2:H46"/>
  <sheetViews>
    <sheetView showGridLines="0" zoomScale="85" zoomScaleNormal="85" workbookViewId="0">
      <selection activeCell="T14" sqref="T14"/>
    </sheetView>
  </sheetViews>
  <sheetFormatPr defaultColWidth="8.85546875" defaultRowHeight="15" x14ac:dyDescent="0.25"/>
  <cols>
    <col min="1" max="1" width="17.7109375" customWidth="1"/>
    <col min="2" max="2" width="30.42578125" customWidth="1"/>
    <col min="3" max="3" width="14.140625" customWidth="1"/>
    <col min="4" max="4" width="22.28515625" customWidth="1"/>
    <col min="5" max="5" width="14.140625" customWidth="1"/>
    <col min="6" max="6" width="18.85546875" customWidth="1"/>
    <col min="7" max="7" width="19.42578125" customWidth="1"/>
    <col min="8" max="8" width="29.85546875" customWidth="1"/>
    <col min="9" max="9" width="8.85546875" customWidth="1"/>
  </cols>
  <sheetData>
    <row r="2" spans="2:8" hidden="1" x14ac:dyDescent="0.25"/>
    <row r="3" spans="2:8" hidden="1" x14ac:dyDescent="0.25"/>
    <row r="4" spans="2:8" s="47" customFormat="1" ht="26.25" x14ac:dyDescent="0.4">
      <c r="B4" s="89" t="s">
        <v>47</v>
      </c>
      <c r="C4" s="90"/>
      <c r="D4" s="91"/>
      <c r="F4" s="89" t="s">
        <v>46</v>
      </c>
      <c r="G4" s="90"/>
      <c r="H4" s="91"/>
    </row>
    <row r="5" spans="2:8" ht="57" customHeight="1" x14ac:dyDescent="0.25">
      <c r="B5" s="92" t="s">
        <v>586</v>
      </c>
      <c r="C5" s="93"/>
      <c r="D5" s="94"/>
      <c r="F5" s="92" t="s">
        <v>379</v>
      </c>
      <c r="G5" s="93"/>
      <c r="H5" s="94"/>
    </row>
    <row r="7" spans="2:8" x14ac:dyDescent="0.25">
      <c r="B7" s="13" t="s">
        <v>48</v>
      </c>
      <c r="C7" s="14" t="s">
        <v>49</v>
      </c>
      <c r="D7" s="14" t="s">
        <v>51</v>
      </c>
      <c r="F7" s="13" t="s">
        <v>48</v>
      </c>
      <c r="G7" s="14" t="s">
        <v>49</v>
      </c>
      <c r="H7" s="14" t="s">
        <v>50</v>
      </c>
    </row>
    <row r="8" spans="2:8" x14ac:dyDescent="0.25">
      <c r="B8" s="17" t="s">
        <v>53</v>
      </c>
      <c r="C8" s="18" t="s">
        <v>54</v>
      </c>
      <c r="D8" s="18" t="s">
        <v>54</v>
      </c>
      <c r="F8" s="15" t="s">
        <v>52</v>
      </c>
      <c r="G8" s="16">
        <v>44216</v>
      </c>
      <c r="H8" s="16">
        <v>44216</v>
      </c>
    </row>
    <row r="9" spans="2:8" x14ac:dyDescent="0.25">
      <c r="B9" s="17" t="s">
        <v>56</v>
      </c>
      <c r="C9" s="18" t="s">
        <v>54</v>
      </c>
      <c r="D9" s="18" t="s">
        <v>54</v>
      </c>
      <c r="F9" s="17" t="s">
        <v>55</v>
      </c>
      <c r="G9" s="19">
        <v>44216</v>
      </c>
      <c r="H9" s="48">
        <v>44216</v>
      </c>
    </row>
    <row r="10" spans="2:8" x14ac:dyDescent="0.25">
      <c r="B10" s="17" t="s">
        <v>58</v>
      </c>
      <c r="C10" s="18" t="s">
        <v>54</v>
      </c>
      <c r="D10" s="18" t="s">
        <v>54</v>
      </c>
      <c r="F10" s="17" t="s">
        <v>57</v>
      </c>
      <c r="G10" s="19">
        <v>44216</v>
      </c>
      <c r="H10" s="57">
        <v>44216</v>
      </c>
    </row>
    <row r="11" spans="2:8" x14ac:dyDescent="0.25">
      <c r="B11" s="17" t="s">
        <v>60</v>
      </c>
      <c r="C11" s="18" t="s">
        <v>54</v>
      </c>
      <c r="D11" s="18" t="s">
        <v>54</v>
      </c>
      <c r="F11" s="17" t="s">
        <v>59</v>
      </c>
      <c r="G11" s="19">
        <v>44216</v>
      </c>
      <c r="H11" s="49">
        <v>44216</v>
      </c>
    </row>
    <row r="12" spans="2:8" x14ac:dyDescent="0.25">
      <c r="B12" s="17" t="s">
        <v>62</v>
      </c>
      <c r="C12" s="18" t="s">
        <v>54</v>
      </c>
      <c r="D12" s="18" t="s">
        <v>54</v>
      </c>
      <c r="F12" s="17" t="s">
        <v>61</v>
      </c>
      <c r="G12" s="19">
        <v>44216</v>
      </c>
      <c r="H12" s="50">
        <v>44216</v>
      </c>
    </row>
    <row r="13" spans="2:8" x14ac:dyDescent="0.25">
      <c r="B13" s="17" t="s">
        <v>64</v>
      </c>
      <c r="C13" s="19" t="s">
        <v>65</v>
      </c>
      <c r="D13" s="19" t="s">
        <v>65</v>
      </c>
      <c r="F13" s="17" t="s">
        <v>63</v>
      </c>
      <c r="G13" s="19">
        <v>44216</v>
      </c>
      <c r="H13" s="51">
        <v>44216</v>
      </c>
    </row>
    <row r="14" spans="2:8" x14ac:dyDescent="0.25">
      <c r="B14" s="17" t="s">
        <v>67</v>
      </c>
      <c r="C14" s="19" t="s">
        <v>65</v>
      </c>
      <c r="D14" s="19" t="s">
        <v>65</v>
      </c>
      <c r="F14" s="17" t="s">
        <v>66</v>
      </c>
      <c r="G14" s="19">
        <v>0.42395833333333299</v>
      </c>
      <c r="H14" s="52">
        <v>0.42395833333333299</v>
      </c>
    </row>
    <row r="15" spans="2:8" x14ac:dyDescent="0.25">
      <c r="B15" s="17" t="s">
        <v>69</v>
      </c>
      <c r="C15" s="19" t="s">
        <v>70</v>
      </c>
      <c r="D15" s="19" t="s">
        <v>70</v>
      </c>
      <c r="F15" s="17" t="s">
        <v>68</v>
      </c>
      <c r="G15" s="19">
        <v>0.42395833333333299</v>
      </c>
      <c r="H15" s="53">
        <v>0.42395833333333299</v>
      </c>
    </row>
    <row r="17" spans="2:4" hidden="1" x14ac:dyDescent="0.25"/>
    <row r="18" spans="2:4" hidden="1" x14ac:dyDescent="0.25"/>
    <row r="19" spans="2:4" hidden="1" x14ac:dyDescent="0.25"/>
    <row r="20" spans="2:4" hidden="1" x14ac:dyDescent="0.25"/>
    <row r="21" spans="2:4" hidden="1" x14ac:dyDescent="0.25">
      <c r="B21" s="86" t="s">
        <v>71</v>
      </c>
      <c r="C21" s="87"/>
      <c r="D21" s="88"/>
    </row>
    <row r="26" spans="2:4" ht="14.1" customHeight="1" x14ac:dyDescent="0.25"/>
    <row r="46" ht="15" customHeight="1" x14ac:dyDescent="0.25"/>
  </sheetData>
  <mergeCells count="5">
    <mergeCell ref="B21:D21"/>
    <mergeCell ref="F4:H4"/>
    <mergeCell ref="B4:D4"/>
    <mergeCell ref="F5:H5"/>
    <mergeCell ref="B5:D5"/>
  </mergeCells>
  <conditionalFormatting sqref="G6:G7">
    <cfRule type="containsText" dxfId="0" priority="1" operator="containsText" text="a">
      <formula>NOT(ISERROR(SEARCH("a",G6)))</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29292-88A1-4F83-8498-068216B9577C}">
  <sheetPr>
    <tabColor rgb="FFFFFF99"/>
  </sheetPr>
  <dimension ref="J1:S98"/>
  <sheetViews>
    <sheetView topLeftCell="A39" zoomScaleNormal="100" workbookViewId="0">
      <selection activeCell="U8" sqref="U8"/>
    </sheetView>
  </sheetViews>
  <sheetFormatPr defaultColWidth="8.85546875" defaultRowHeight="15" x14ac:dyDescent="0.25"/>
  <cols>
    <col min="1" max="8" width="8.85546875" style="20"/>
    <col min="9" max="9" width="3.85546875" style="20" customWidth="1"/>
    <col min="10" max="10" width="6.5703125" style="21" customWidth="1"/>
    <col min="11" max="11" width="27.140625" style="100" bestFit="1" customWidth="1"/>
    <col min="12" max="12" width="16.140625" style="102" customWidth="1"/>
    <col min="13" max="13" width="24.42578125" bestFit="1" customWidth="1"/>
    <col min="14" max="14" width="9" style="21" bestFit="1" customWidth="1"/>
    <col min="15" max="15" width="4.7109375" style="21" bestFit="1" customWidth="1"/>
    <col min="16" max="16" width="36.140625" style="20" customWidth="1"/>
    <col min="17" max="17" width="20" style="20" bestFit="1" customWidth="1"/>
    <col min="18" max="18" width="11.42578125" style="20" bestFit="1" customWidth="1"/>
    <col min="19" max="19" width="20.140625" style="113" customWidth="1"/>
    <col min="20" max="20" width="8.85546875" style="20" customWidth="1"/>
    <col min="21" max="21" width="4.28515625" style="20" customWidth="1"/>
    <col min="22" max="23" width="8.85546875" style="20"/>
    <col min="24" max="24" width="9.140625" style="20" customWidth="1"/>
    <col min="25" max="16384" width="8.85546875" style="20"/>
  </cols>
  <sheetData>
    <row r="1" spans="10:19" ht="21" x14ac:dyDescent="0.35">
      <c r="J1" s="103" t="s">
        <v>72</v>
      </c>
      <c r="K1" s="103"/>
      <c r="L1" s="103"/>
      <c r="M1" s="104"/>
      <c r="N1" s="103"/>
      <c r="O1" s="103"/>
      <c r="P1" s="103"/>
      <c r="Q1" s="103"/>
      <c r="R1" s="103"/>
      <c r="S1" s="103"/>
    </row>
    <row r="3" spans="10:19" s="110" customFormat="1" x14ac:dyDescent="0.25">
      <c r="J3" s="105" t="s">
        <v>26</v>
      </c>
      <c r="K3" s="106" t="s">
        <v>73</v>
      </c>
      <c r="L3" s="107" t="s">
        <v>74</v>
      </c>
      <c r="M3" s="108" t="s">
        <v>75</v>
      </c>
      <c r="N3" s="105" t="s">
        <v>76</v>
      </c>
      <c r="O3" s="105" t="s">
        <v>77</v>
      </c>
      <c r="P3" s="109" t="s">
        <v>78</v>
      </c>
      <c r="Q3" s="109" t="s">
        <v>79</v>
      </c>
      <c r="R3" s="109" t="s">
        <v>80</v>
      </c>
      <c r="S3" s="111" t="s">
        <v>81</v>
      </c>
    </row>
    <row r="4" spans="10:19" x14ac:dyDescent="0.25">
      <c r="J4" s="54">
        <v>1</v>
      </c>
      <c r="K4" s="99">
        <v>44578</v>
      </c>
      <c r="L4" s="101">
        <v>0.77979166666666666</v>
      </c>
      <c r="M4" s="56" t="s">
        <v>82</v>
      </c>
      <c r="N4" s="54" t="s">
        <v>83</v>
      </c>
      <c r="O4" s="54" t="s">
        <v>84</v>
      </c>
      <c r="P4" s="55" t="s">
        <v>85</v>
      </c>
      <c r="Q4" s="55" t="s">
        <v>86</v>
      </c>
      <c r="R4" s="55" t="s">
        <v>87</v>
      </c>
      <c r="S4" s="112">
        <v>625000</v>
      </c>
    </row>
    <row r="5" spans="10:19" x14ac:dyDescent="0.25">
      <c r="J5" s="54">
        <v>2</v>
      </c>
      <c r="K5" s="99">
        <v>44579</v>
      </c>
      <c r="L5" s="101">
        <v>0.70730324074074069</v>
      </c>
      <c r="M5" s="56" t="s">
        <v>88</v>
      </c>
      <c r="N5" s="54" t="s">
        <v>83</v>
      </c>
      <c r="O5" s="54" t="s">
        <v>89</v>
      </c>
      <c r="P5" s="55" t="s">
        <v>90</v>
      </c>
      <c r="Q5" s="55" t="s">
        <v>91</v>
      </c>
      <c r="R5" s="55" t="s">
        <v>87</v>
      </c>
      <c r="S5" s="112">
        <v>925000</v>
      </c>
    </row>
    <row r="6" spans="10:19" x14ac:dyDescent="0.25">
      <c r="J6" s="54">
        <v>3</v>
      </c>
      <c r="K6" s="99">
        <v>44575</v>
      </c>
      <c r="L6" s="101">
        <v>0.67664351851851856</v>
      </c>
      <c r="M6" s="56" t="s">
        <v>92</v>
      </c>
      <c r="N6" s="54" t="s">
        <v>83</v>
      </c>
      <c r="O6" s="54" t="s">
        <v>84</v>
      </c>
      <c r="P6" s="55" t="s">
        <v>93</v>
      </c>
      <c r="Q6" s="55" t="s">
        <v>86</v>
      </c>
      <c r="R6" s="55" t="s">
        <v>87</v>
      </c>
      <c r="S6" s="112">
        <v>900000</v>
      </c>
    </row>
    <row r="7" spans="10:19" x14ac:dyDescent="0.25">
      <c r="J7" s="54">
        <v>4</v>
      </c>
      <c r="K7" s="99">
        <v>44575</v>
      </c>
      <c r="L7" s="101">
        <v>0.53778935185185184</v>
      </c>
      <c r="M7" s="56" t="s">
        <v>94</v>
      </c>
      <c r="N7" s="54" t="s">
        <v>83</v>
      </c>
      <c r="O7" s="54" t="s">
        <v>95</v>
      </c>
      <c r="P7" s="55" t="s">
        <v>96</v>
      </c>
      <c r="Q7" s="55" t="s">
        <v>86</v>
      </c>
      <c r="R7" s="55" t="s">
        <v>87</v>
      </c>
      <c r="S7" s="112">
        <v>700000</v>
      </c>
    </row>
    <row r="8" spans="10:19" x14ac:dyDescent="0.25">
      <c r="J8" s="54">
        <v>5</v>
      </c>
      <c r="K8" s="99">
        <v>44580</v>
      </c>
      <c r="L8" s="101">
        <v>0.66476851851851848</v>
      </c>
      <c r="M8" s="56" t="s">
        <v>97</v>
      </c>
      <c r="N8" s="54" t="s">
        <v>83</v>
      </c>
      <c r="O8" s="54" t="s">
        <v>98</v>
      </c>
      <c r="P8" s="55" t="s">
        <v>99</v>
      </c>
      <c r="Q8" s="55" t="s">
        <v>91</v>
      </c>
      <c r="R8" s="55" t="s">
        <v>87</v>
      </c>
      <c r="S8" s="112">
        <v>125000</v>
      </c>
    </row>
    <row r="9" spans="10:19" x14ac:dyDescent="0.25">
      <c r="J9" s="54">
        <v>6</v>
      </c>
      <c r="K9" s="99">
        <v>44575</v>
      </c>
      <c r="L9" s="101">
        <v>0.54787037037037034</v>
      </c>
      <c r="M9" s="56" t="s">
        <v>100</v>
      </c>
      <c r="N9" s="54" t="s">
        <v>83</v>
      </c>
      <c r="O9" s="54" t="s">
        <v>101</v>
      </c>
      <c r="P9" s="55" t="s">
        <v>102</v>
      </c>
      <c r="Q9" s="55" t="s">
        <v>103</v>
      </c>
      <c r="R9" s="55" t="s">
        <v>87</v>
      </c>
      <c r="S9" s="112">
        <v>0</v>
      </c>
    </row>
    <row r="10" spans="10:19" x14ac:dyDescent="0.25">
      <c r="J10" s="54">
        <v>7</v>
      </c>
      <c r="K10" s="99">
        <v>44576</v>
      </c>
      <c r="L10" s="101">
        <v>0.54760416666666667</v>
      </c>
      <c r="M10" s="56" t="s">
        <v>104</v>
      </c>
      <c r="N10" s="54" t="s">
        <v>83</v>
      </c>
      <c r="O10" s="54" t="s">
        <v>105</v>
      </c>
      <c r="P10" s="55" t="s">
        <v>106</v>
      </c>
      <c r="Q10" s="55" t="s">
        <v>91</v>
      </c>
      <c r="R10" s="55" t="s">
        <v>87</v>
      </c>
      <c r="S10" s="112">
        <v>126000</v>
      </c>
    </row>
    <row r="11" spans="10:19" x14ac:dyDescent="0.25">
      <c r="J11" s="54">
        <v>8</v>
      </c>
      <c r="K11" s="99">
        <v>44579</v>
      </c>
      <c r="L11" s="101">
        <v>0.6482754629629629</v>
      </c>
      <c r="M11" s="56" t="s">
        <v>107</v>
      </c>
      <c r="N11" s="54" t="s">
        <v>108</v>
      </c>
      <c r="O11" s="54" t="s">
        <v>109</v>
      </c>
      <c r="P11" s="55" t="s">
        <v>110</v>
      </c>
      <c r="Q11" s="55" t="s">
        <v>111</v>
      </c>
      <c r="R11" s="55" t="s">
        <v>87</v>
      </c>
      <c r="S11" s="112">
        <v>800000</v>
      </c>
    </row>
    <row r="12" spans="10:19" x14ac:dyDescent="0.25">
      <c r="J12" s="54">
        <v>9</v>
      </c>
      <c r="K12" s="99">
        <v>44575</v>
      </c>
      <c r="L12" s="101">
        <v>0.90592592592592591</v>
      </c>
      <c r="M12" s="56" t="s">
        <v>112</v>
      </c>
      <c r="N12" s="54" t="s">
        <v>83</v>
      </c>
      <c r="O12" s="54" t="s">
        <v>113</v>
      </c>
      <c r="P12" s="55" t="s">
        <v>114</v>
      </c>
      <c r="Q12" s="55" t="s">
        <v>103</v>
      </c>
      <c r="R12" s="55" t="s">
        <v>87</v>
      </c>
      <c r="S12" s="112">
        <v>750000</v>
      </c>
    </row>
    <row r="13" spans="10:19" x14ac:dyDescent="0.25">
      <c r="J13" s="54">
        <v>10</v>
      </c>
      <c r="K13" s="99">
        <v>44577</v>
      </c>
      <c r="L13" s="101">
        <v>0.60964120370370367</v>
      </c>
      <c r="M13" s="56" t="s">
        <v>115</v>
      </c>
      <c r="N13" s="54" t="s">
        <v>83</v>
      </c>
      <c r="O13" s="54" t="s">
        <v>116</v>
      </c>
      <c r="P13" s="55" t="s">
        <v>117</v>
      </c>
      <c r="Q13" s="55" t="s">
        <v>103</v>
      </c>
      <c r="R13" s="55" t="s">
        <v>87</v>
      </c>
      <c r="S13" s="112">
        <v>750000</v>
      </c>
    </row>
    <row r="14" spans="10:19" x14ac:dyDescent="0.25">
      <c r="J14" s="54">
        <v>11</v>
      </c>
      <c r="K14" s="99">
        <v>44574</v>
      </c>
      <c r="L14" s="101">
        <v>0.76236111111111116</v>
      </c>
      <c r="M14" s="56" t="s">
        <v>118</v>
      </c>
      <c r="N14" s="54" t="s">
        <v>83</v>
      </c>
      <c r="O14" s="54" t="s">
        <v>119</v>
      </c>
      <c r="P14" s="55" t="s">
        <v>120</v>
      </c>
      <c r="Q14" s="55" t="s">
        <v>103</v>
      </c>
      <c r="R14" s="55" t="s">
        <v>87</v>
      </c>
      <c r="S14" s="112">
        <v>850000</v>
      </c>
    </row>
    <row r="15" spans="10:19" x14ac:dyDescent="0.25">
      <c r="J15" s="54">
        <v>12</v>
      </c>
      <c r="K15" s="99">
        <v>44577</v>
      </c>
      <c r="L15" s="101">
        <v>0.47339120370370374</v>
      </c>
      <c r="M15" s="56" t="s">
        <v>121</v>
      </c>
      <c r="N15" s="54" t="s">
        <v>83</v>
      </c>
      <c r="O15" s="54" t="s">
        <v>122</v>
      </c>
      <c r="P15" s="55" t="s">
        <v>123</v>
      </c>
      <c r="Q15" s="55" t="s">
        <v>86</v>
      </c>
      <c r="R15" s="55" t="s">
        <v>87</v>
      </c>
      <c r="S15" s="112">
        <v>127500</v>
      </c>
    </row>
    <row r="16" spans="10:19" x14ac:dyDescent="0.25">
      <c r="J16" s="54">
        <v>13</v>
      </c>
      <c r="K16" s="99">
        <v>44581</v>
      </c>
      <c r="L16" s="101">
        <v>0.6759722222222222</v>
      </c>
      <c r="M16" s="56" t="s">
        <v>124</v>
      </c>
      <c r="N16" s="54" t="s">
        <v>83</v>
      </c>
      <c r="O16" s="54" t="s">
        <v>125</v>
      </c>
      <c r="P16" s="55" t="s">
        <v>126</v>
      </c>
      <c r="Q16" s="55" t="s">
        <v>91</v>
      </c>
      <c r="R16" s="55" t="s">
        <v>87</v>
      </c>
      <c r="S16" s="112">
        <v>0</v>
      </c>
    </row>
    <row r="17" spans="10:19" x14ac:dyDescent="0.25">
      <c r="J17" s="54">
        <v>14</v>
      </c>
      <c r="K17" s="99">
        <v>44572</v>
      </c>
      <c r="L17" s="101">
        <v>0.8477662037037037</v>
      </c>
      <c r="M17" s="56" t="s">
        <v>127</v>
      </c>
      <c r="N17" s="54" t="s">
        <v>83</v>
      </c>
      <c r="O17" s="54" t="s">
        <v>128</v>
      </c>
      <c r="P17" s="55" t="s">
        <v>129</v>
      </c>
      <c r="Q17" s="55" t="s">
        <v>86</v>
      </c>
      <c r="R17" s="55" t="s">
        <v>87</v>
      </c>
      <c r="S17" s="112">
        <v>625000</v>
      </c>
    </row>
    <row r="18" spans="10:19" x14ac:dyDescent="0.25">
      <c r="J18" s="54">
        <v>15</v>
      </c>
      <c r="K18" s="99">
        <v>44578</v>
      </c>
      <c r="L18" s="101">
        <v>0.48593749999999997</v>
      </c>
      <c r="M18" s="56" t="s">
        <v>130</v>
      </c>
      <c r="N18" s="54" t="s">
        <v>83</v>
      </c>
      <c r="O18" s="54" t="s">
        <v>125</v>
      </c>
      <c r="P18" s="55" t="s">
        <v>131</v>
      </c>
      <c r="Q18" s="55" t="s">
        <v>86</v>
      </c>
      <c r="R18" s="55" t="s">
        <v>87</v>
      </c>
      <c r="S18" s="112">
        <v>140000</v>
      </c>
    </row>
    <row r="19" spans="10:19" x14ac:dyDescent="0.25">
      <c r="J19" s="54">
        <v>16</v>
      </c>
      <c r="K19" s="99">
        <v>44578</v>
      </c>
      <c r="L19" s="101">
        <v>0.64119212962962957</v>
      </c>
      <c r="M19" s="56" t="s">
        <v>132</v>
      </c>
      <c r="N19" s="54" t="s">
        <v>83</v>
      </c>
      <c r="O19" s="54" t="s">
        <v>133</v>
      </c>
      <c r="P19" s="55" t="s">
        <v>134</v>
      </c>
      <c r="Q19" s="55" t="s">
        <v>86</v>
      </c>
      <c r="R19" s="55" t="s">
        <v>87</v>
      </c>
      <c r="S19" s="112">
        <v>925000</v>
      </c>
    </row>
    <row r="20" spans="10:19" x14ac:dyDescent="0.25">
      <c r="J20" s="54">
        <v>17</v>
      </c>
      <c r="K20" s="99">
        <v>44571</v>
      </c>
      <c r="L20" s="101">
        <v>0.71606481481481488</v>
      </c>
      <c r="M20" s="56" t="s">
        <v>135</v>
      </c>
      <c r="N20" s="54" t="s">
        <v>83</v>
      </c>
      <c r="O20" s="54" t="s">
        <v>136</v>
      </c>
      <c r="P20" s="55" t="s">
        <v>137</v>
      </c>
      <c r="Q20" s="55" t="s">
        <v>103</v>
      </c>
      <c r="R20" s="55" t="s">
        <v>87</v>
      </c>
      <c r="S20" s="112">
        <v>0</v>
      </c>
    </row>
    <row r="21" spans="10:19" x14ac:dyDescent="0.25">
      <c r="J21" s="54">
        <v>18</v>
      </c>
      <c r="K21" s="99">
        <v>44571</v>
      </c>
      <c r="L21" s="101">
        <v>0.62510416666666668</v>
      </c>
      <c r="M21" s="56" t="s">
        <v>138</v>
      </c>
      <c r="N21" s="54" t="s">
        <v>83</v>
      </c>
      <c r="O21" s="54" t="s">
        <v>139</v>
      </c>
      <c r="P21" s="55" t="s">
        <v>140</v>
      </c>
      <c r="Q21" s="55" t="s">
        <v>86</v>
      </c>
      <c r="R21" s="55" t="s">
        <v>87</v>
      </c>
      <c r="S21" s="112">
        <v>102500</v>
      </c>
    </row>
    <row r="22" spans="10:19" x14ac:dyDescent="0.25">
      <c r="J22" s="54">
        <v>19</v>
      </c>
      <c r="K22" s="99">
        <v>44579</v>
      </c>
      <c r="L22" s="101">
        <v>0.89226851851851852</v>
      </c>
      <c r="M22" s="56" t="s">
        <v>141</v>
      </c>
      <c r="N22" s="54" t="s">
        <v>108</v>
      </c>
      <c r="O22" s="54" t="s">
        <v>142</v>
      </c>
      <c r="P22" s="55" t="s">
        <v>143</v>
      </c>
      <c r="Q22" s="55" t="s">
        <v>144</v>
      </c>
      <c r="R22" s="55" t="s">
        <v>87</v>
      </c>
      <c r="S22" s="112">
        <v>880000</v>
      </c>
    </row>
    <row r="23" spans="10:19" x14ac:dyDescent="0.25">
      <c r="J23" s="54">
        <v>20</v>
      </c>
      <c r="K23" s="99">
        <v>44577</v>
      </c>
      <c r="L23" s="101">
        <v>0.5510532407407408</v>
      </c>
      <c r="M23" s="56" t="s">
        <v>145</v>
      </c>
      <c r="N23" s="54" t="s">
        <v>83</v>
      </c>
      <c r="O23" s="54" t="s">
        <v>98</v>
      </c>
      <c r="P23" s="55" t="s">
        <v>146</v>
      </c>
      <c r="Q23" s="55" t="s">
        <v>91</v>
      </c>
      <c r="R23" s="55" t="s">
        <v>87</v>
      </c>
      <c r="S23" s="112">
        <v>825000</v>
      </c>
    </row>
    <row r="24" spans="10:19" x14ac:dyDescent="0.25">
      <c r="J24" s="54">
        <v>21</v>
      </c>
      <c r="K24" s="99">
        <v>44573</v>
      </c>
      <c r="L24" s="101">
        <v>0.52714120370370365</v>
      </c>
      <c r="M24" s="56" t="s">
        <v>147</v>
      </c>
      <c r="N24" s="54" t="s">
        <v>108</v>
      </c>
      <c r="O24" s="54" t="s">
        <v>148</v>
      </c>
      <c r="P24" s="55" t="s">
        <v>149</v>
      </c>
      <c r="Q24" s="55" t="s">
        <v>150</v>
      </c>
      <c r="R24" s="55" t="s">
        <v>87</v>
      </c>
      <c r="S24" s="112">
        <v>0</v>
      </c>
    </row>
    <row r="25" spans="10:19" x14ac:dyDescent="0.25">
      <c r="J25" s="54">
        <v>22</v>
      </c>
      <c r="K25" s="99">
        <v>44573</v>
      </c>
      <c r="L25" s="101">
        <v>0.81912037037037033</v>
      </c>
      <c r="M25" s="56" t="s">
        <v>151</v>
      </c>
      <c r="N25" s="54" t="s">
        <v>83</v>
      </c>
      <c r="O25" s="54" t="s">
        <v>152</v>
      </c>
      <c r="P25" s="55" t="s">
        <v>153</v>
      </c>
      <c r="Q25" s="55" t="s">
        <v>91</v>
      </c>
      <c r="R25" s="55" t="s">
        <v>87</v>
      </c>
      <c r="S25" s="112">
        <v>910000</v>
      </c>
    </row>
    <row r="26" spans="10:19" x14ac:dyDescent="0.25">
      <c r="J26" s="54">
        <v>23</v>
      </c>
      <c r="K26" s="99">
        <v>44576</v>
      </c>
      <c r="L26" s="101">
        <v>0.68543981481481486</v>
      </c>
      <c r="M26" s="56" t="s">
        <v>154</v>
      </c>
      <c r="N26" s="54" t="s">
        <v>83</v>
      </c>
      <c r="O26" s="54" t="s">
        <v>155</v>
      </c>
      <c r="P26" s="55" t="s">
        <v>156</v>
      </c>
      <c r="Q26" s="55" t="s">
        <v>103</v>
      </c>
      <c r="R26" s="55" t="s">
        <v>87</v>
      </c>
      <c r="S26" s="112">
        <v>825000</v>
      </c>
    </row>
    <row r="27" spans="10:19" x14ac:dyDescent="0.25">
      <c r="J27" s="54">
        <v>24</v>
      </c>
      <c r="K27" s="99">
        <v>44572</v>
      </c>
      <c r="L27" s="101">
        <v>0.54304398148148147</v>
      </c>
      <c r="M27" s="56" t="s">
        <v>157</v>
      </c>
      <c r="N27" s="54" t="s">
        <v>108</v>
      </c>
      <c r="O27" s="54" t="s">
        <v>128</v>
      </c>
      <c r="P27" s="55" t="s">
        <v>158</v>
      </c>
      <c r="Q27" s="55" t="s">
        <v>103</v>
      </c>
      <c r="R27" s="55" t="s">
        <v>87</v>
      </c>
      <c r="S27" s="112">
        <v>102500</v>
      </c>
    </row>
    <row r="28" spans="10:19" x14ac:dyDescent="0.25">
      <c r="J28" s="54">
        <v>25</v>
      </c>
      <c r="K28" s="99">
        <v>44581</v>
      </c>
      <c r="L28" s="101">
        <v>0.53604166666666664</v>
      </c>
      <c r="M28" s="56" t="s">
        <v>159</v>
      </c>
      <c r="N28" s="54" t="s">
        <v>108</v>
      </c>
      <c r="O28" s="54" t="s">
        <v>122</v>
      </c>
      <c r="P28" s="55" t="s">
        <v>160</v>
      </c>
      <c r="Q28" s="55" t="s">
        <v>111</v>
      </c>
      <c r="R28" s="55" t="s">
        <v>87</v>
      </c>
      <c r="S28" s="112">
        <v>500000</v>
      </c>
    </row>
    <row r="29" spans="10:19" x14ac:dyDescent="0.25">
      <c r="J29" s="54">
        <v>26</v>
      </c>
      <c r="K29" s="99">
        <v>44574</v>
      </c>
      <c r="L29" s="101">
        <v>0.59826388888888882</v>
      </c>
      <c r="M29" s="56" t="s">
        <v>161</v>
      </c>
      <c r="N29" s="54" t="s">
        <v>83</v>
      </c>
      <c r="O29" s="54" t="s">
        <v>84</v>
      </c>
      <c r="P29" s="55" t="s">
        <v>162</v>
      </c>
      <c r="Q29" s="55" t="s">
        <v>91</v>
      </c>
      <c r="R29" s="55" t="s">
        <v>87</v>
      </c>
      <c r="S29" s="112">
        <v>117500</v>
      </c>
    </row>
    <row r="30" spans="10:19" x14ac:dyDescent="0.25">
      <c r="J30" s="54">
        <v>27</v>
      </c>
      <c r="K30" s="99">
        <v>44572</v>
      </c>
      <c r="L30" s="101">
        <v>0.6205208333333333</v>
      </c>
      <c r="M30" s="56" t="s">
        <v>163</v>
      </c>
      <c r="N30" s="54" t="s">
        <v>83</v>
      </c>
      <c r="O30" s="54" t="s">
        <v>113</v>
      </c>
      <c r="P30" s="55" t="s">
        <v>164</v>
      </c>
      <c r="Q30" s="55" t="s">
        <v>91</v>
      </c>
      <c r="R30" s="55" t="s">
        <v>87</v>
      </c>
      <c r="S30" s="112">
        <v>134000</v>
      </c>
    </row>
    <row r="31" spans="10:19" x14ac:dyDescent="0.25">
      <c r="J31" s="54">
        <v>28</v>
      </c>
      <c r="K31" s="99">
        <v>44575</v>
      </c>
      <c r="L31" s="101">
        <v>0.76800925925925922</v>
      </c>
      <c r="M31" s="56" t="s">
        <v>165</v>
      </c>
      <c r="N31" s="54" t="s">
        <v>83</v>
      </c>
      <c r="O31" s="54" t="s">
        <v>98</v>
      </c>
      <c r="P31" s="55" t="s">
        <v>166</v>
      </c>
      <c r="Q31" s="55" t="s">
        <v>103</v>
      </c>
      <c r="R31" s="55" t="s">
        <v>87</v>
      </c>
      <c r="S31" s="112">
        <v>850000</v>
      </c>
    </row>
    <row r="32" spans="10:19" x14ac:dyDescent="0.25">
      <c r="J32" s="54">
        <v>29</v>
      </c>
      <c r="K32" s="99">
        <v>44571</v>
      </c>
      <c r="L32" s="101">
        <v>0.84829861111111116</v>
      </c>
      <c r="M32" s="56" t="s">
        <v>167</v>
      </c>
      <c r="N32" s="54" t="s">
        <v>83</v>
      </c>
      <c r="O32" s="54" t="s">
        <v>168</v>
      </c>
      <c r="P32" s="55" t="s">
        <v>169</v>
      </c>
      <c r="Q32" s="55" t="s">
        <v>103</v>
      </c>
      <c r="R32" s="55" t="s">
        <v>87</v>
      </c>
      <c r="S32" s="112">
        <v>525000</v>
      </c>
    </row>
    <row r="33" spans="10:19" x14ac:dyDescent="0.25">
      <c r="J33" s="54">
        <v>30</v>
      </c>
      <c r="K33" s="99">
        <v>44575</v>
      </c>
      <c r="L33" s="101">
        <v>0.71263888888888882</v>
      </c>
      <c r="M33" s="56" t="s">
        <v>170</v>
      </c>
      <c r="N33" s="54" t="s">
        <v>83</v>
      </c>
      <c r="O33" s="54" t="s">
        <v>101</v>
      </c>
      <c r="P33" s="55" t="s">
        <v>171</v>
      </c>
      <c r="Q33" s="55" t="s">
        <v>103</v>
      </c>
      <c r="R33" s="55" t="s">
        <v>87</v>
      </c>
      <c r="S33" s="112">
        <v>750000</v>
      </c>
    </row>
    <row r="34" spans="10:19" x14ac:dyDescent="0.25">
      <c r="J34" s="54">
        <v>31</v>
      </c>
      <c r="K34" s="99">
        <v>44577</v>
      </c>
      <c r="L34" s="101">
        <v>0.91170138888888896</v>
      </c>
      <c r="M34" s="56" t="s">
        <v>172</v>
      </c>
      <c r="N34" s="54" t="s">
        <v>83</v>
      </c>
      <c r="O34" s="54" t="s">
        <v>101</v>
      </c>
      <c r="P34" s="55" t="s">
        <v>173</v>
      </c>
      <c r="Q34" s="55" t="s">
        <v>174</v>
      </c>
      <c r="R34" s="55" t="s">
        <v>87</v>
      </c>
      <c r="S34" s="112">
        <v>102500</v>
      </c>
    </row>
    <row r="35" spans="10:19" x14ac:dyDescent="0.25">
      <c r="J35" s="54">
        <v>32</v>
      </c>
      <c r="K35" s="99">
        <v>44581</v>
      </c>
      <c r="L35" s="101">
        <v>0.9162731481481482</v>
      </c>
      <c r="M35" s="56" t="s">
        <v>175</v>
      </c>
      <c r="N35" s="54" t="s">
        <v>83</v>
      </c>
      <c r="O35" s="54" t="s">
        <v>176</v>
      </c>
      <c r="P35" s="55" t="s">
        <v>177</v>
      </c>
      <c r="Q35" s="55" t="s">
        <v>86</v>
      </c>
      <c r="R35" s="55" t="s">
        <v>87</v>
      </c>
      <c r="S35" s="112">
        <v>750000</v>
      </c>
    </row>
    <row r="36" spans="10:19" x14ac:dyDescent="0.25">
      <c r="J36" s="54">
        <v>33</v>
      </c>
      <c r="K36" s="99">
        <v>44574</v>
      </c>
      <c r="L36" s="101">
        <v>0.64017361111111104</v>
      </c>
      <c r="M36" s="56" t="s">
        <v>178</v>
      </c>
      <c r="N36" s="54" t="s">
        <v>83</v>
      </c>
      <c r="O36" s="54" t="s">
        <v>139</v>
      </c>
      <c r="P36" s="55" t="s">
        <v>179</v>
      </c>
      <c r="Q36" s="55" t="s">
        <v>103</v>
      </c>
      <c r="R36" s="55" t="s">
        <v>87</v>
      </c>
      <c r="S36" s="112">
        <v>120000</v>
      </c>
    </row>
    <row r="37" spans="10:19" x14ac:dyDescent="0.25">
      <c r="J37" s="54">
        <v>34</v>
      </c>
      <c r="K37" s="99">
        <v>44572</v>
      </c>
      <c r="L37" s="101" t="s">
        <v>180</v>
      </c>
      <c r="M37" s="56" t="s">
        <v>181</v>
      </c>
      <c r="N37" s="54" t="s">
        <v>83</v>
      </c>
      <c r="O37" s="54" t="s">
        <v>152</v>
      </c>
      <c r="P37" s="55" t="s">
        <v>182</v>
      </c>
      <c r="Q37" s="55" t="s">
        <v>91</v>
      </c>
      <c r="R37" s="55" t="s">
        <v>87</v>
      </c>
      <c r="S37" s="112">
        <v>0</v>
      </c>
    </row>
    <row r="38" spans="10:19" x14ac:dyDescent="0.25">
      <c r="J38" s="54">
        <v>35</v>
      </c>
      <c r="K38" s="99">
        <v>44579</v>
      </c>
      <c r="L38" s="101" t="s">
        <v>183</v>
      </c>
      <c r="M38" s="56" t="s">
        <v>184</v>
      </c>
      <c r="N38" s="54" t="s">
        <v>83</v>
      </c>
      <c r="O38" s="54" t="s">
        <v>185</v>
      </c>
      <c r="P38" s="55" t="s">
        <v>186</v>
      </c>
      <c r="Q38" s="55" t="s">
        <v>91</v>
      </c>
      <c r="R38" s="55" t="s">
        <v>87</v>
      </c>
      <c r="S38" s="112">
        <v>125000</v>
      </c>
    </row>
    <row r="39" spans="10:19" x14ac:dyDescent="0.25">
      <c r="J39" s="54">
        <v>36</v>
      </c>
      <c r="K39" s="99">
        <v>44574</v>
      </c>
      <c r="L39" s="101" t="s">
        <v>187</v>
      </c>
      <c r="M39" s="56" t="s">
        <v>188</v>
      </c>
      <c r="N39" s="54" t="s">
        <v>83</v>
      </c>
      <c r="O39" s="54" t="s">
        <v>155</v>
      </c>
      <c r="P39" s="55" t="s">
        <v>189</v>
      </c>
      <c r="Q39" s="55" t="s">
        <v>86</v>
      </c>
      <c r="R39" s="55" t="s">
        <v>87</v>
      </c>
      <c r="S39" s="112">
        <v>775000</v>
      </c>
    </row>
    <row r="40" spans="10:19" x14ac:dyDescent="0.25">
      <c r="J40" s="54">
        <v>37</v>
      </c>
      <c r="K40" s="99">
        <v>44573</v>
      </c>
      <c r="L40" s="101" t="s">
        <v>190</v>
      </c>
      <c r="M40" s="56" t="s">
        <v>191</v>
      </c>
      <c r="N40" s="54" t="s">
        <v>83</v>
      </c>
      <c r="O40" s="54" t="s">
        <v>113</v>
      </c>
      <c r="P40" s="55" t="s">
        <v>192</v>
      </c>
      <c r="Q40" s="55" t="s">
        <v>91</v>
      </c>
      <c r="R40" s="55" t="s">
        <v>87</v>
      </c>
      <c r="S40" s="112">
        <v>850000</v>
      </c>
    </row>
    <row r="41" spans="10:19" x14ac:dyDescent="0.25">
      <c r="J41" s="54">
        <v>38</v>
      </c>
      <c r="K41" s="99">
        <v>44579</v>
      </c>
      <c r="L41" s="101" t="s">
        <v>193</v>
      </c>
      <c r="M41" s="56" t="s">
        <v>194</v>
      </c>
      <c r="N41" s="54" t="s">
        <v>83</v>
      </c>
      <c r="O41" s="54" t="s">
        <v>152</v>
      </c>
      <c r="P41" s="55" t="s">
        <v>195</v>
      </c>
      <c r="Q41" s="55" t="s">
        <v>86</v>
      </c>
      <c r="R41" s="55" t="s">
        <v>87</v>
      </c>
      <c r="S41" s="112">
        <v>180000</v>
      </c>
    </row>
    <row r="42" spans="10:19" x14ac:dyDescent="0.25">
      <c r="J42" s="54">
        <v>39</v>
      </c>
      <c r="K42" s="99">
        <v>44580</v>
      </c>
      <c r="L42" s="101" t="s">
        <v>196</v>
      </c>
      <c r="M42" s="56" t="s">
        <v>197</v>
      </c>
      <c r="N42" s="54" t="s">
        <v>83</v>
      </c>
      <c r="O42" s="54" t="s">
        <v>142</v>
      </c>
      <c r="P42" s="55" t="s">
        <v>198</v>
      </c>
      <c r="Q42" s="55" t="s">
        <v>103</v>
      </c>
      <c r="R42" s="55" t="s">
        <v>87</v>
      </c>
      <c r="S42" s="112">
        <v>820000</v>
      </c>
    </row>
    <row r="43" spans="10:19" x14ac:dyDescent="0.25">
      <c r="J43" s="54">
        <v>40</v>
      </c>
      <c r="K43" s="99">
        <v>44578</v>
      </c>
      <c r="L43" s="101" t="s">
        <v>199</v>
      </c>
      <c r="M43" s="56" t="s">
        <v>200</v>
      </c>
      <c r="N43" s="54" t="s">
        <v>108</v>
      </c>
      <c r="O43" s="54" t="s">
        <v>116</v>
      </c>
      <c r="P43" s="55" t="s">
        <v>201</v>
      </c>
      <c r="Q43" s="55" t="s">
        <v>103</v>
      </c>
      <c r="R43" s="55" t="s">
        <v>87</v>
      </c>
      <c r="S43" s="112">
        <v>825000</v>
      </c>
    </row>
    <row r="44" spans="10:19" x14ac:dyDescent="0.25">
      <c r="J44" s="54">
        <v>41</v>
      </c>
      <c r="K44" s="99">
        <v>44576</v>
      </c>
      <c r="L44" s="101" t="s">
        <v>202</v>
      </c>
      <c r="M44" s="56" t="s">
        <v>203</v>
      </c>
      <c r="N44" s="54" t="s">
        <v>83</v>
      </c>
      <c r="O44" s="54" t="s">
        <v>133</v>
      </c>
      <c r="P44" s="55" t="s">
        <v>204</v>
      </c>
      <c r="Q44" s="55" t="s">
        <v>91</v>
      </c>
      <c r="R44" s="55" t="s">
        <v>87</v>
      </c>
      <c r="S44" s="112">
        <v>850000</v>
      </c>
    </row>
    <row r="45" spans="10:19" x14ac:dyDescent="0.25">
      <c r="J45" s="54">
        <v>42</v>
      </c>
      <c r="K45" s="99">
        <v>44580</v>
      </c>
      <c r="L45" s="101" t="s">
        <v>205</v>
      </c>
      <c r="M45" s="56" t="s">
        <v>206</v>
      </c>
      <c r="N45" s="54" t="s">
        <v>83</v>
      </c>
      <c r="O45" s="54" t="s">
        <v>113</v>
      </c>
      <c r="P45" s="55" t="s">
        <v>207</v>
      </c>
      <c r="Q45" s="55" t="s">
        <v>103</v>
      </c>
      <c r="R45" s="55" t="s">
        <v>87</v>
      </c>
      <c r="S45" s="112">
        <v>650000</v>
      </c>
    </row>
    <row r="46" spans="10:19" x14ac:dyDescent="0.25">
      <c r="J46" s="54">
        <v>43</v>
      </c>
      <c r="K46" s="99">
        <v>44571</v>
      </c>
      <c r="L46" s="101" t="s">
        <v>208</v>
      </c>
      <c r="M46" s="56" t="s">
        <v>209</v>
      </c>
      <c r="N46" s="54" t="s">
        <v>83</v>
      </c>
      <c r="O46" s="54" t="s">
        <v>185</v>
      </c>
      <c r="P46" s="55" t="s">
        <v>210</v>
      </c>
      <c r="Q46" s="55" t="s">
        <v>103</v>
      </c>
      <c r="R46" s="55" t="s">
        <v>87</v>
      </c>
      <c r="S46" s="112">
        <v>112500</v>
      </c>
    </row>
    <row r="47" spans="10:19" x14ac:dyDescent="0.25">
      <c r="J47" s="54">
        <v>44</v>
      </c>
      <c r="K47" s="99">
        <v>44581</v>
      </c>
      <c r="L47" s="101" t="s">
        <v>211</v>
      </c>
      <c r="M47" s="56" t="s">
        <v>212</v>
      </c>
      <c r="N47" s="54" t="s">
        <v>83</v>
      </c>
      <c r="O47" s="54" t="s">
        <v>213</v>
      </c>
      <c r="P47" s="55" t="s">
        <v>214</v>
      </c>
      <c r="Q47" s="55" t="s">
        <v>86</v>
      </c>
      <c r="R47" s="55" t="s">
        <v>87</v>
      </c>
      <c r="S47" s="112">
        <v>625000</v>
      </c>
    </row>
    <row r="48" spans="10:19" x14ac:dyDescent="0.25">
      <c r="J48" s="54">
        <v>45</v>
      </c>
      <c r="K48" s="99">
        <v>44580</v>
      </c>
      <c r="L48" s="101" t="s">
        <v>215</v>
      </c>
      <c r="M48" s="56" t="s">
        <v>216</v>
      </c>
      <c r="N48" s="54" t="s">
        <v>83</v>
      </c>
      <c r="O48" s="54" t="s">
        <v>217</v>
      </c>
      <c r="P48" s="55" t="s">
        <v>218</v>
      </c>
      <c r="Q48" s="55" t="s">
        <v>103</v>
      </c>
      <c r="R48" s="55" t="s">
        <v>87</v>
      </c>
      <c r="S48" s="112">
        <v>825000</v>
      </c>
    </row>
    <row r="49" spans="10:19" x14ac:dyDescent="0.25">
      <c r="J49" s="54">
        <v>46</v>
      </c>
      <c r="K49" s="99">
        <v>44573</v>
      </c>
      <c r="L49" s="101" t="s">
        <v>219</v>
      </c>
      <c r="M49" s="56" t="s">
        <v>220</v>
      </c>
      <c r="N49" s="54" t="s">
        <v>83</v>
      </c>
      <c r="O49" s="54" t="s">
        <v>125</v>
      </c>
      <c r="P49" s="55" t="s">
        <v>221</v>
      </c>
      <c r="Q49" s="55" t="s">
        <v>91</v>
      </c>
      <c r="R49" s="55" t="s">
        <v>87</v>
      </c>
      <c r="S49" s="112">
        <v>800000</v>
      </c>
    </row>
    <row r="50" spans="10:19" x14ac:dyDescent="0.25">
      <c r="J50" s="54">
        <v>47</v>
      </c>
      <c r="K50" s="99">
        <v>44574</v>
      </c>
      <c r="L50" s="101" t="s">
        <v>222</v>
      </c>
      <c r="M50" s="56" t="s">
        <v>223</v>
      </c>
      <c r="N50" s="54" t="s">
        <v>83</v>
      </c>
      <c r="O50" s="54" t="s">
        <v>217</v>
      </c>
      <c r="P50" s="55" t="s">
        <v>224</v>
      </c>
      <c r="Q50" s="55" t="s">
        <v>103</v>
      </c>
      <c r="R50" s="55" t="s">
        <v>87</v>
      </c>
      <c r="S50" s="112">
        <v>850000</v>
      </c>
    </row>
    <row r="51" spans="10:19" x14ac:dyDescent="0.25">
      <c r="J51" s="54">
        <v>48</v>
      </c>
      <c r="K51" s="99">
        <v>44574</v>
      </c>
      <c r="L51" s="101" t="s">
        <v>225</v>
      </c>
      <c r="M51" s="56" t="s">
        <v>226</v>
      </c>
      <c r="N51" s="54" t="s">
        <v>83</v>
      </c>
      <c r="O51" s="54" t="s">
        <v>227</v>
      </c>
      <c r="P51" s="55" t="s">
        <v>228</v>
      </c>
      <c r="Q51" s="55" t="s">
        <v>103</v>
      </c>
      <c r="R51" s="55" t="s">
        <v>87</v>
      </c>
      <c r="S51" s="112">
        <v>112500</v>
      </c>
    </row>
    <row r="52" spans="10:19" x14ac:dyDescent="0.25">
      <c r="J52" s="54">
        <v>49</v>
      </c>
      <c r="K52" s="99">
        <v>44575</v>
      </c>
      <c r="L52" s="101" t="s">
        <v>229</v>
      </c>
      <c r="M52" s="56" t="s">
        <v>230</v>
      </c>
      <c r="N52" s="54" t="s">
        <v>108</v>
      </c>
      <c r="O52" s="54" t="s">
        <v>139</v>
      </c>
      <c r="P52" s="55" t="s">
        <v>231</v>
      </c>
      <c r="Q52" s="55" t="s">
        <v>232</v>
      </c>
      <c r="R52" s="55" t="s">
        <v>87</v>
      </c>
      <c r="S52" s="112">
        <v>100000</v>
      </c>
    </row>
    <row r="53" spans="10:19" x14ac:dyDescent="0.25">
      <c r="J53" s="54">
        <v>50</v>
      </c>
      <c r="K53" s="99">
        <v>44581</v>
      </c>
      <c r="L53" s="101" t="s">
        <v>233</v>
      </c>
      <c r="M53" s="56" t="s">
        <v>234</v>
      </c>
      <c r="N53" s="54" t="s">
        <v>83</v>
      </c>
      <c r="O53" s="54" t="s">
        <v>136</v>
      </c>
      <c r="P53" s="55" t="s">
        <v>235</v>
      </c>
      <c r="Q53" s="55" t="s">
        <v>103</v>
      </c>
      <c r="R53" s="55" t="s">
        <v>87</v>
      </c>
      <c r="S53" s="112">
        <v>0</v>
      </c>
    </row>
    <row r="54" spans="10:19" x14ac:dyDescent="0.25">
      <c r="J54" s="54">
        <v>51</v>
      </c>
      <c r="K54" s="99">
        <v>44576</v>
      </c>
      <c r="L54" s="101" t="s">
        <v>236</v>
      </c>
      <c r="M54" s="56" t="s">
        <v>237</v>
      </c>
      <c r="N54" s="54" t="s">
        <v>83</v>
      </c>
      <c r="O54" s="54" t="s">
        <v>217</v>
      </c>
      <c r="P54" s="55" t="s">
        <v>238</v>
      </c>
      <c r="Q54" s="55" t="s">
        <v>91</v>
      </c>
      <c r="R54" s="55" t="s">
        <v>87</v>
      </c>
      <c r="S54" s="112">
        <v>975000</v>
      </c>
    </row>
    <row r="55" spans="10:19" x14ac:dyDescent="0.25">
      <c r="J55" s="54">
        <v>52</v>
      </c>
      <c r="K55" s="99">
        <v>44573</v>
      </c>
      <c r="L55" s="101" t="s">
        <v>239</v>
      </c>
      <c r="M55" s="56" t="s">
        <v>240</v>
      </c>
      <c r="N55" s="54" t="s">
        <v>83</v>
      </c>
      <c r="O55" s="54" t="s">
        <v>109</v>
      </c>
      <c r="P55" s="55" t="s">
        <v>241</v>
      </c>
      <c r="Q55" s="55" t="s">
        <v>103</v>
      </c>
      <c r="R55" s="55" t="s">
        <v>87</v>
      </c>
      <c r="S55" s="112">
        <v>825000</v>
      </c>
    </row>
    <row r="56" spans="10:19" x14ac:dyDescent="0.25">
      <c r="J56" s="54">
        <v>53</v>
      </c>
      <c r="K56" s="99">
        <v>44572</v>
      </c>
      <c r="L56" s="101" t="s">
        <v>242</v>
      </c>
      <c r="M56" s="56" t="s">
        <v>243</v>
      </c>
      <c r="N56" s="54" t="s">
        <v>83</v>
      </c>
      <c r="O56" s="54" t="s">
        <v>244</v>
      </c>
      <c r="P56" s="55" t="s">
        <v>245</v>
      </c>
      <c r="Q56" s="55" t="s">
        <v>103</v>
      </c>
      <c r="R56" s="55" t="s">
        <v>87</v>
      </c>
      <c r="S56" s="112">
        <v>730000</v>
      </c>
    </row>
    <row r="57" spans="10:19" x14ac:dyDescent="0.25">
      <c r="J57" s="54">
        <v>54</v>
      </c>
      <c r="K57" s="99">
        <v>44577</v>
      </c>
      <c r="L57" s="101" t="s">
        <v>246</v>
      </c>
      <c r="M57" s="56" t="s">
        <v>247</v>
      </c>
      <c r="N57" s="54" t="s">
        <v>83</v>
      </c>
      <c r="O57" s="54" t="s">
        <v>113</v>
      </c>
      <c r="P57" s="55" t="s">
        <v>248</v>
      </c>
      <c r="Q57" s="55" t="s">
        <v>103</v>
      </c>
      <c r="R57" s="55" t="s">
        <v>87</v>
      </c>
      <c r="S57" s="112">
        <v>110000</v>
      </c>
    </row>
    <row r="58" spans="10:19" x14ac:dyDescent="0.25">
      <c r="J58" s="54">
        <v>55</v>
      </c>
      <c r="K58" s="99">
        <v>44578</v>
      </c>
      <c r="L58" s="101" t="s">
        <v>249</v>
      </c>
      <c r="M58" s="56" t="s">
        <v>250</v>
      </c>
      <c r="N58" s="54" t="s">
        <v>83</v>
      </c>
      <c r="O58" s="54" t="s">
        <v>244</v>
      </c>
      <c r="P58" s="55" t="s">
        <v>251</v>
      </c>
      <c r="Q58" s="55" t="s">
        <v>103</v>
      </c>
      <c r="R58" s="55" t="s">
        <v>87</v>
      </c>
      <c r="S58" s="112">
        <v>0</v>
      </c>
    </row>
    <row r="59" spans="10:19" x14ac:dyDescent="0.25">
      <c r="J59" s="54">
        <v>56</v>
      </c>
      <c r="K59" s="99">
        <v>44571</v>
      </c>
      <c r="L59" s="101" t="s">
        <v>252</v>
      </c>
      <c r="M59" s="56" t="s">
        <v>253</v>
      </c>
      <c r="N59" s="54" t="s">
        <v>83</v>
      </c>
      <c r="O59" s="54" t="s">
        <v>125</v>
      </c>
      <c r="P59" s="55" t="s">
        <v>254</v>
      </c>
      <c r="Q59" s="55" t="s">
        <v>103</v>
      </c>
      <c r="R59" s="55" t="s">
        <v>87</v>
      </c>
      <c r="S59" s="112">
        <v>0</v>
      </c>
    </row>
    <row r="60" spans="10:19" x14ac:dyDescent="0.25">
      <c r="J60" s="54">
        <v>57</v>
      </c>
      <c r="K60" s="99">
        <v>44572</v>
      </c>
      <c r="L60" s="101" t="s">
        <v>255</v>
      </c>
      <c r="M60" s="56" t="s">
        <v>256</v>
      </c>
      <c r="N60" s="54" t="s">
        <v>83</v>
      </c>
      <c r="O60" s="54" t="s">
        <v>176</v>
      </c>
      <c r="P60" s="55" t="s">
        <v>257</v>
      </c>
      <c r="Q60" s="55" t="s">
        <v>91</v>
      </c>
      <c r="R60" s="55" t="s">
        <v>87</v>
      </c>
      <c r="S60" s="112">
        <v>0</v>
      </c>
    </row>
    <row r="61" spans="10:19" x14ac:dyDescent="0.25">
      <c r="J61" s="54">
        <v>58</v>
      </c>
      <c r="K61" s="99">
        <v>44573</v>
      </c>
      <c r="L61" s="101" t="s">
        <v>258</v>
      </c>
      <c r="M61" s="56" t="s">
        <v>259</v>
      </c>
      <c r="N61" s="54" t="s">
        <v>83</v>
      </c>
      <c r="O61" s="54" t="s">
        <v>105</v>
      </c>
      <c r="P61" s="55" t="s">
        <v>260</v>
      </c>
      <c r="Q61" s="55" t="s">
        <v>86</v>
      </c>
      <c r="R61" s="55" t="s">
        <v>87</v>
      </c>
      <c r="S61" s="112">
        <v>825000</v>
      </c>
    </row>
    <row r="62" spans="10:19" x14ac:dyDescent="0.25">
      <c r="J62" s="54">
        <v>59</v>
      </c>
      <c r="K62" s="99">
        <v>44573</v>
      </c>
      <c r="L62" s="101" t="s">
        <v>261</v>
      </c>
      <c r="M62" s="56" t="s">
        <v>262</v>
      </c>
      <c r="N62" s="54" t="s">
        <v>83</v>
      </c>
      <c r="O62" s="54" t="s">
        <v>263</v>
      </c>
      <c r="P62" s="55" t="s">
        <v>264</v>
      </c>
      <c r="Q62" s="55" t="s">
        <v>103</v>
      </c>
      <c r="R62" s="55" t="s">
        <v>87</v>
      </c>
      <c r="S62" s="112">
        <v>890000</v>
      </c>
    </row>
    <row r="63" spans="10:19" x14ac:dyDescent="0.25">
      <c r="J63" s="54">
        <v>60</v>
      </c>
      <c r="K63" s="99">
        <v>44571</v>
      </c>
      <c r="L63" s="101" t="s">
        <v>265</v>
      </c>
      <c r="M63" s="56" t="s">
        <v>266</v>
      </c>
      <c r="N63" s="54" t="s">
        <v>83</v>
      </c>
      <c r="O63" s="54" t="s">
        <v>168</v>
      </c>
      <c r="P63" s="55" t="s">
        <v>267</v>
      </c>
      <c r="Q63" s="55" t="s">
        <v>103</v>
      </c>
      <c r="R63" s="55" t="s">
        <v>87</v>
      </c>
      <c r="S63" s="112">
        <v>112500</v>
      </c>
    </row>
    <row r="64" spans="10:19" x14ac:dyDescent="0.25">
      <c r="J64" s="54">
        <v>61</v>
      </c>
      <c r="K64" s="99">
        <v>44578</v>
      </c>
      <c r="L64" s="101" t="s">
        <v>268</v>
      </c>
      <c r="M64" s="56" t="s">
        <v>269</v>
      </c>
      <c r="N64" s="54" t="s">
        <v>83</v>
      </c>
      <c r="O64" s="54" t="s">
        <v>263</v>
      </c>
      <c r="P64" s="55" t="s">
        <v>270</v>
      </c>
      <c r="Q64" s="55" t="s">
        <v>86</v>
      </c>
      <c r="R64" s="55" t="s">
        <v>87</v>
      </c>
      <c r="S64" s="112">
        <v>950000</v>
      </c>
    </row>
    <row r="65" spans="10:19" x14ac:dyDescent="0.25">
      <c r="J65" s="54">
        <v>62</v>
      </c>
      <c r="K65" s="99">
        <v>44572</v>
      </c>
      <c r="L65" s="101" t="s">
        <v>271</v>
      </c>
      <c r="M65" s="56" t="s">
        <v>272</v>
      </c>
      <c r="N65" s="54" t="s">
        <v>83</v>
      </c>
      <c r="O65" s="54" t="s">
        <v>122</v>
      </c>
      <c r="P65" s="55" t="s">
        <v>273</v>
      </c>
      <c r="Q65" s="55" t="s">
        <v>103</v>
      </c>
      <c r="R65" s="55" t="s">
        <v>87</v>
      </c>
      <c r="S65" s="112">
        <v>102500</v>
      </c>
    </row>
    <row r="66" spans="10:19" x14ac:dyDescent="0.25">
      <c r="J66" s="54">
        <v>63</v>
      </c>
      <c r="K66" s="99">
        <v>44575</v>
      </c>
      <c r="L66" s="101" t="s">
        <v>274</v>
      </c>
      <c r="M66" s="56" t="s">
        <v>275</v>
      </c>
      <c r="N66" s="54" t="s">
        <v>83</v>
      </c>
      <c r="O66" s="54" t="s">
        <v>244</v>
      </c>
      <c r="P66" s="55" t="s">
        <v>276</v>
      </c>
      <c r="Q66" s="55" t="s">
        <v>91</v>
      </c>
      <c r="R66" s="55" t="s">
        <v>87</v>
      </c>
      <c r="S66" s="112">
        <v>0</v>
      </c>
    </row>
    <row r="67" spans="10:19" x14ac:dyDescent="0.25">
      <c r="J67" s="54">
        <v>64</v>
      </c>
      <c r="K67" s="99">
        <v>44571</v>
      </c>
      <c r="L67" s="101" t="s">
        <v>277</v>
      </c>
      <c r="M67" s="56" t="s">
        <v>278</v>
      </c>
      <c r="N67" s="54" t="s">
        <v>83</v>
      </c>
      <c r="O67" s="54" t="s">
        <v>279</v>
      </c>
      <c r="P67" s="55" t="s">
        <v>280</v>
      </c>
      <c r="Q67" s="55" t="s">
        <v>86</v>
      </c>
      <c r="R67" s="55" t="s">
        <v>87</v>
      </c>
      <c r="S67" s="112">
        <v>0</v>
      </c>
    </row>
    <row r="68" spans="10:19" x14ac:dyDescent="0.25">
      <c r="J68" s="54">
        <v>65</v>
      </c>
      <c r="K68" s="99">
        <v>44581</v>
      </c>
      <c r="L68" s="101" t="s">
        <v>281</v>
      </c>
      <c r="M68" s="56" t="s">
        <v>282</v>
      </c>
      <c r="N68" s="54" t="s">
        <v>83</v>
      </c>
      <c r="O68" s="54" t="s">
        <v>125</v>
      </c>
      <c r="P68" s="55" t="s">
        <v>283</v>
      </c>
      <c r="Q68" s="55" t="s">
        <v>86</v>
      </c>
      <c r="R68" s="55" t="s">
        <v>87</v>
      </c>
      <c r="S68" s="112">
        <v>117500</v>
      </c>
    </row>
    <row r="69" spans="10:19" x14ac:dyDescent="0.25">
      <c r="J69" s="54">
        <v>66</v>
      </c>
      <c r="K69" s="99">
        <v>44573</v>
      </c>
      <c r="L69" s="101" t="s">
        <v>284</v>
      </c>
      <c r="M69" s="56" t="s">
        <v>285</v>
      </c>
      <c r="N69" s="54" t="s">
        <v>108</v>
      </c>
      <c r="O69" s="54" t="s">
        <v>286</v>
      </c>
      <c r="P69" s="55" t="s">
        <v>287</v>
      </c>
      <c r="Q69" s="55" t="s">
        <v>288</v>
      </c>
      <c r="R69" s="55" t="s">
        <v>87</v>
      </c>
      <c r="S69" s="112">
        <v>162500</v>
      </c>
    </row>
    <row r="70" spans="10:19" x14ac:dyDescent="0.25">
      <c r="J70" s="54">
        <v>67</v>
      </c>
      <c r="K70" s="99">
        <v>44581</v>
      </c>
      <c r="L70" s="101" t="s">
        <v>289</v>
      </c>
      <c r="M70" s="56" t="s">
        <v>290</v>
      </c>
      <c r="N70" s="54" t="s">
        <v>83</v>
      </c>
      <c r="O70" s="54" t="s">
        <v>227</v>
      </c>
      <c r="P70" s="55" t="s">
        <v>291</v>
      </c>
      <c r="Q70" s="55" t="s">
        <v>86</v>
      </c>
      <c r="R70" s="55" t="s">
        <v>87</v>
      </c>
      <c r="S70" s="112">
        <v>130000</v>
      </c>
    </row>
    <row r="71" spans="10:19" x14ac:dyDescent="0.25">
      <c r="J71" s="54">
        <v>68</v>
      </c>
      <c r="K71" s="99">
        <v>44572</v>
      </c>
      <c r="L71" s="101" t="s">
        <v>292</v>
      </c>
      <c r="M71" s="56" t="s">
        <v>293</v>
      </c>
      <c r="N71" s="54" t="s">
        <v>83</v>
      </c>
      <c r="O71" s="54" t="s">
        <v>95</v>
      </c>
      <c r="P71" s="55" t="s">
        <v>294</v>
      </c>
      <c r="Q71" s="55" t="s">
        <v>86</v>
      </c>
      <c r="R71" s="55" t="s">
        <v>87</v>
      </c>
      <c r="S71" s="112">
        <v>112500</v>
      </c>
    </row>
    <row r="72" spans="10:19" x14ac:dyDescent="0.25">
      <c r="J72" s="54">
        <v>69</v>
      </c>
      <c r="K72" s="99">
        <v>44574</v>
      </c>
      <c r="L72" s="101" t="s">
        <v>295</v>
      </c>
      <c r="M72" s="56" t="s">
        <v>296</v>
      </c>
      <c r="N72" s="54" t="s">
        <v>108</v>
      </c>
      <c r="O72" s="54" t="s">
        <v>227</v>
      </c>
      <c r="P72" s="55" t="s">
        <v>297</v>
      </c>
      <c r="Q72" s="55" t="s">
        <v>298</v>
      </c>
      <c r="R72" s="55" t="s">
        <v>87</v>
      </c>
      <c r="S72" s="112">
        <v>125000</v>
      </c>
    </row>
    <row r="73" spans="10:19" x14ac:dyDescent="0.25">
      <c r="J73" s="54">
        <v>70</v>
      </c>
      <c r="K73" s="99">
        <v>44575</v>
      </c>
      <c r="L73" s="101" t="s">
        <v>299</v>
      </c>
      <c r="M73" s="56" t="s">
        <v>300</v>
      </c>
      <c r="N73" s="54" t="s">
        <v>83</v>
      </c>
      <c r="O73" s="54" t="s">
        <v>116</v>
      </c>
      <c r="P73" s="55" t="s">
        <v>301</v>
      </c>
      <c r="Q73" s="55" t="s">
        <v>91</v>
      </c>
      <c r="R73" s="55" t="s">
        <v>87</v>
      </c>
      <c r="S73" s="112">
        <v>925000</v>
      </c>
    </row>
    <row r="74" spans="10:19" x14ac:dyDescent="0.25">
      <c r="J74" s="54">
        <v>71</v>
      </c>
      <c r="K74" s="99">
        <v>44576</v>
      </c>
      <c r="L74" s="101" t="s">
        <v>302</v>
      </c>
      <c r="M74" s="56" t="s">
        <v>303</v>
      </c>
      <c r="N74" s="54" t="s">
        <v>83</v>
      </c>
      <c r="O74" s="54" t="s">
        <v>113</v>
      </c>
      <c r="P74" s="55" t="s">
        <v>304</v>
      </c>
      <c r="Q74" s="55" t="s">
        <v>103</v>
      </c>
      <c r="R74" s="55" t="s">
        <v>87</v>
      </c>
      <c r="S74" s="112">
        <v>925000</v>
      </c>
    </row>
    <row r="75" spans="10:19" x14ac:dyDescent="0.25">
      <c r="J75" s="54">
        <v>72</v>
      </c>
      <c r="K75" s="99">
        <v>44572</v>
      </c>
      <c r="L75" s="101" t="s">
        <v>305</v>
      </c>
      <c r="M75" s="56" t="s">
        <v>306</v>
      </c>
      <c r="N75" s="54" t="s">
        <v>83</v>
      </c>
      <c r="O75" s="54" t="s">
        <v>139</v>
      </c>
      <c r="P75" s="55" t="s">
        <v>307</v>
      </c>
      <c r="Q75" s="55" t="s">
        <v>86</v>
      </c>
      <c r="R75" s="55" t="s">
        <v>87</v>
      </c>
      <c r="S75" s="112">
        <v>102500</v>
      </c>
    </row>
    <row r="76" spans="10:19" x14ac:dyDescent="0.25">
      <c r="J76" s="54">
        <v>73</v>
      </c>
      <c r="K76" s="99">
        <v>44572</v>
      </c>
      <c r="L76" s="101" t="s">
        <v>308</v>
      </c>
      <c r="M76" s="56" t="s">
        <v>309</v>
      </c>
      <c r="N76" s="54" t="s">
        <v>83</v>
      </c>
      <c r="O76" s="54" t="s">
        <v>136</v>
      </c>
      <c r="P76" s="55" t="s">
        <v>310</v>
      </c>
      <c r="Q76" s="55" t="s">
        <v>86</v>
      </c>
      <c r="R76" s="55" t="s">
        <v>87</v>
      </c>
      <c r="S76" s="112">
        <v>125000</v>
      </c>
    </row>
    <row r="77" spans="10:19" x14ac:dyDescent="0.25">
      <c r="J77" s="54">
        <v>74</v>
      </c>
      <c r="K77" s="99">
        <v>44572</v>
      </c>
      <c r="L77" s="101" t="s">
        <v>311</v>
      </c>
      <c r="M77" s="56" t="s">
        <v>312</v>
      </c>
      <c r="N77" s="54" t="s">
        <v>83</v>
      </c>
      <c r="O77" s="54" t="s">
        <v>133</v>
      </c>
      <c r="P77" s="55" t="s">
        <v>313</v>
      </c>
      <c r="Q77" s="55" t="s">
        <v>103</v>
      </c>
      <c r="R77" s="55" t="s">
        <v>87</v>
      </c>
      <c r="S77" s="112">
        <v>150000</v>
      </c>
    </row>
    <row r="78" spans="10:19" x14ac:dyDescent="0.25">
      <c r="J78" s="54">
        <v>75</v>
      </c>
      <c r="K78" s="99">
        <v>44580</v>
      </c>
      <c r="L78" s="101" t="s">
        <v>314</v>
      </c>
      <c r="M78" s="56" t="s">
        <v>315</v>
      </c>
      <c r="N78" s="54" t="s">
        <v>83</v>
      </c>
      <c r="O78" s="54" t="s">
        <v>213</v>
      </c>
      <c r="P78" s="55" t="s">
        <v>316</v>
      </c>
      <c r="Q78" s="55" t="s">
        <v>91</v>
      </c>
      <c r="R78" s="55" t="s">
        <v>87</v>
      </c>
      <c r="S78" s="112">
        <v>825000</v>
      </c>
    </row>
    <row r="79" spans="10:19" x14ac:dyDescent="0.25">
      <c r="J79" s="54">
        <v>76</v>
      </c>
      <c r="K79" s="99">
        <v>44572</v>
      </c>
      <c r="L79" s="101" t="s">
        <v>317</v>
      </c>
      <c r="M79" s="56" t="s">
        <v>318</v>
      </c>
      <c r="N79" s="54" t="s">
        <v>108</v>
      </c>
      <c r="O79" s="54" t="s">
        <v>263</v>
      </c>
      <c r="P79" s="55" t="s">
        <v>319</v>
      </c>
      <c r="Q79" s="55" t="s">
        <v>232</v>
      </c>
      <c r="R79" s="55" t="s">
        <v>87</v>
      </c>
      <c r="S79" s="112">
        <v>800000</v>
      </c>
    </row>
    <row r="80" spans="10:19" x14ac:dyDescent="0.25">
      <c r="J80" s="54">
        <v>77</v>
      </c>
      <c r="K80" s="99">
        <v>44576</v>
      </c>
      <c r="L80" s="101" t="s">
        <v>320</v>
      </c>
      <c r="M80" s="56" t="s">
        <v>321</v>
      </c>
      <c r="N80" s="54" t="s">
        <v>83</v>
      </c>
      <c r="O80" s="54" t="s">
        <v>128</v>
      </c>
      <c r="P80" s="55" t="s">
        <v>322</v>
      </c>
      <c r="Q80" s="55" t="s">
        <v>103</v>
      </c>
      <c r="R80" s="55" t="s">
        <v>87</v>
      </c>
      <c r="S80" s="112">
        <v>111000</v>
      </c>
    </row>
    <row r="81" spans="10:19" x14ac:dyDescent="0.25">
      <c r="J81" s="54">
        <v>78</v>
      </c>
      <c r="K81" s="99">
        <v>44573</v>
      </c>
      <c r="L81" s="101" t="s">
        <v>323</v>
      </c>
      <c r="M81" s="56" t="s">
        <v>324</v>
      </c>
      <c r="N81" s="54" t="s">
        <v>83</v>
      </c>
      <c r="O81" s="54" t="s">
        <v>113</v>
      </c>
      <c r="P81" s="55" t="s">
        <v>325</v>
      </c>
      <c r="Q81" s="55" t="s">
        <v>86</v>
      </c>
      <c r="R81" s="55" t="s">
        <v>87</v>
      </c>
      <c r="S81" s="112">
        <v>117500</v>
      </c>
    </row>
    <row r="82" spans="10:19" x14ac:dyDescent="0.25">
      <c r="J82" s="54">
        <v>79</v>
      </c>
      <c r="K82" s="99">
        <v>44578</v>
      </c>
      <c r="L82" s="101" t="s">
        <v>326</v>
      </c>
      <c r="M82" s="56" t="s">
        <v>327</v>
      </c>
      <c r="N82" s="54" t="s">
        <v>83</v>
      </c>
      <c r="O82" s="54" t="s">
        <v>328</v>
      </c>
      <c r="P82" s="55" t="s">
        <v>329</v>
      </c>
      <c r="Q82" s="55" t="s">
        <v>86</v>
      </c>
      <c r="R82" s="55" t="s">
        <v>87</v>
      </c>
      <c r="S82" s="112">
        <v>114000</v>
      </c>
    </row>
    <row r="83" spans="10:19" x14ac:dyDescent="0.25">
      <c r="J83" s="54">
        <v>80</v>
      </c>
      <c r="K83" s="99">
        <v>44580</v>
      </c>
      <c r="L83" s="101" t="s">
        <v>330</v>
      </c>
      <c r="M83" s="56" t="s">
        <v>331</v>
      </c>
      <c r="N83" s="54" t="s">
        <v>83</v>
      </c>
      <c r="O83" s="54" t="s">
        <v>263</v>
      </c>
      <c r="P83" s="55" t="s">
        <v>332</v>
      </c>
      <c r="Q83" s="55" t="s">
        <v>103</v>
      </c>
      <c r="R83" s="55" t="s">
        <v>87</v>
      </c>
      <c r="S83" s="112">
        <v>152500</v>
      </c>
    </row>
    <row r="84" spans="10:19" x14ac:dyDescent="0.25">
      <c r="J84" s="54">
        <v>81</v>
      </c>
      <c r="K84" s="99">
        <v>44580</v>
      </c>
      <c r="L84" s="101" t="s">
        <v>333</v>
      </c>
      <c r="M84" s="56" t="s">
        <v>334</v>
      </c>
      <c r="N84" s="54" t="s">
        <v>83</v>
      </c>
      <c r="O84" s="54" t="s">
        <v>335</v>
      </c>
      <c r="P84" s="55" t="s">
        <v>336</v>
      </c>
      <c r="Q84" s="55" t="s">
        <v>103</v>
      </c>
      <c r="R84" s="55" t="s">
        <v>87</v>
      </c>
      <c r="S84" s="112">
        <v>760000</v>
      </c>
    </row>
    <row r="85" spans="10:19" x14ac:dyDescent="0.25">
      <c r="J85" s="54">
        <v>82</v>
      </c>
      <c r="K85" s="99">
        <v>44577</v>
      </c>
      <c r="L85" s="101" t="s">
        <v>337</v>
      </c>
      <c r="M85" s="56" t="s">
        <v>338</v>
      </c>
      <c r="N85" s="54" t="s">
        <v>83</v>
      </c>
      <c r="O85" s="54" t="s">
        <v>98</v>
      </c>
      <c r="P85" s="55" t="s">
        <v>339</v>
      </c>
      <c r="Q85" s="55" t="s">
        <v>86</v>
      </c>
      <c r="R85" s="55" t="s">
        <v>87</v>
      </c>
      <c r="S85" s="112">
        <v>700000</v>
      </c>
    </row>
    <row r="86" spans="10:19" x14ac:dyDescent="0.25">
      <c r="J86" s="54">
        <v>83</v>
      </c>
      <c r="K86" s="99">
        <v>44574</v>
      </c>
      <c r="L86" s="101" t="s">
        <v>340</v>
      </c>
      <c r="M86" s="56" t="s">
        <v>341</v>
      </c>
      <c r="N86" s="54" t="s">
        <v>83</v>
      </c>
      <c r="O86" s="54" t="s">
        <v>227</v>
      </c>
      <c r="P86" s="55" t="s">
        <v>342</v>
      </c>
      <c r="Q86" s="55" t="s">
        <v>86</v>
      </c>
      <c r="R86" s="55" t="s">
        <v>87</v>
      </c>
      <c r="S86" s="112">
        <v>127500</v>
      </c>
    </row>
    <row r="87" spans="10:19" x14ac:dyDescent="0.25">
      <c r="J87" s="54">
        <v>84</v>
      </c>
      <c r="K87" s="99">
        <v>44576</v>
      </c>
      <c r="L87" s="101" t="s">
        <v>343</v>
      </c>
      <c r="M87" s="56" t="s">
        <v>344</v>
      </c>
      <c r="N87" s="54" t="s">
        <v>83</v>
      </c>
      <c r="O87" s="54" t="s">
        <v>116</v>
      </c>
      <c r="P87" s="55" t="s">
        <v>345</v>
      </c>
      <c r="Q87" s="55" t="s">
        <v>86</v>
      </c>
      <c r="R87" s="55" t="s">
        <v>87</v>
      </c>
      <c r="S87" s="112">
        <v>975000</v>
      </c>
    </row>
    <row r="88" spans="10:19" x14ac:dyDescent="0.25">
      <c r="J88" s="54">
        <v>85</v>
      </c>
      <c r="K88" s="99">
        <v>44576</v>
      </c>
      <c r="L88" s="101" t="s">
        <v>346</v>
      </c>
      <c r="M88" s="56" t="s">
        <v>347</v>
      </c>
      <c r="N88" s="54" t="s">
        <v>83</v>
      </c>
      <c r="O88" s="54" t="s">
        <v>155</v>
      </c>
      <c r="P88" s="55" t="s">
        <v>348</v>
      </c>
      <c r="Q88" s="55" t="s">
        <v>103</v>
      </c>
      <c r="R88" s="55" t="s">
        <v>87</v>
      </c>
      <c r="S88" s="112">
        <v>925000</v>
      </c>
    </row>
    <row r="89" spans="10:19" x14ac:dyDescent="0.25">
      <c r="J89" s="54">
        <v>86</v>
      </c>
      <c r="K89" s="99">
        <v>44577</v>
      </c>
      <c r="L89" s="101" t="s">
        <v>349</v>
      </c>
      <c r="M89" s="56" t="s">
        <v>350</v>
      </c>
      <c r="N89" s="54" t="s">
        <v>83</v>
      </c>
      <c r="O89" s="54" t="s">
        <v>133</v>
      </c>
      <c r="P89" s="55" t="s">
        <v>351</v>
      </c>
      <c r="Q89" s="55" t="s">
        <v>352</v>
      </c>
      <c r="R89" s="55" t="s">
        <v>87</v>
      </c>
      <c r="S89" s="112">
        <v>112500</v>
      </c>
    </row>
    <row r="90" spans="10:19" x14ac:dyDescent="0.25">
      <c r="J90" s="54">
        <v>87</v>
      </c>
      <c r="K90" s="99">
        <v>44574</v>
      </c>
      <c r="L90" s="101" t="s">
        <v>353</v>
      </c>
      <c r="M90" s="56" t="s">
        <v>354</v>
      </c>
      <c r="N90" s="54" t="s">
        <v>83</v>
      </c>
      <c r="O90" s="54" t="s">
        <v>101</v>
      </c>
      <c r="P90" s="55" t="s">
        <v>355</v>
      </c>
      <c r="Q90" s="55" t="s">
        <v>86</v>
      </c>
      <c r="R90" s="55" t="s">
        <v>87</v>
      </c>
      <c r="S90" s="112">
        <v>105000</v>
      </c>
    </row>
    <row r="91" spans="10:19" x14ac:dyDescent="0.25">
      <c r="J91" s="54">
        <v>88</v>
      </c>
      <c r="K91" s="99">
        <v>44579</v>
      </c>
      <c r="L91" s="101" t="s">
        <v>356</v>
      </c>
      <c r="M91" s="56" t="s">
        <v>357</v>
      </c>
      <c r="N91" s="54" t="s">
        <v>83</v>
      </c>
      <c r="O91" s="54" t="s">
        <v>168</v>
      </c>
      <c r="P91" s="55" t="s">
        <v>358</v>
      </c>
      <c r="Q91" s="55" t="s">
        <v>103</v>
      </c>
      <c r="R91" s="55" t="s">
        <v>87</v>
      </c>
      <c r="S91" s="112">
        <v>0</v>
      </c>
    </row>
    <row r="92" spans="10:19" x14ac:dyDescent="0.25">
      <c r="J92" s="54">
        <v>89</v>
      </c>
      <c r="K92" s="99">
        <v>44577</v>
      </c>
      <c r="L92" s="101" t="s">
        <v>359</v>
      </c>
      <c r="M92" s="56" t="s">
        <v>360</v>
      </c>
      <c r="N92" s="54" t="s">
        <v>83</v>
      </c>
      <c r="O92" s="54" t="s">
        <v>263</v>
      </c>
      <c r="P92" s="55" t="s">
        <v>257</v>
      </c>
      <c r="Q92" s="55" t="s">
        <v>91</v>
      </c>
      <c r="R92" s="55" t="s">
        <v>87</v>
      </c>
      <c r="S92" s="112">
        <v>850000</v>
      </c>
    </row>
    <row r="93" spans="10:19" x14ac:dyDescent="0.25">
      <c r="J93" s="54">
        <v>90</v>
      </c>
      <c r="K93" s="99">
        <v>44577</v>
      </c>
      <c r="L93" s="101" t="s">
        <v>361</v>
      </c>
      <c r="M93" s="56" t="s">
        <v>362</v>
      </c>
      <c r="N93" s="54" t="s">
        <v>83</v>
      </c>
      <c r="O93" s="54" t="s">
        <v>89</v>
      </c>
      <c r="P93" s="55" t="s">
        <v>363</v>
      </c>
      <c r="Q93" s="55" t="s">
        <v>103</v>
      </c>
      <c r="R93" s="55" t="s">
        <v>87</v>
      </c>
      <c r="S93" s="112">
        <v>800000</v>
      </c>
    </row>
    <row r="94" spans="10:19" x14ac:dyDescent="0.25">
      <c r="J94" s="54">
        <v>91</v>
      </c>
      <c r="K94" s="99">
        <v>44580</v>
      </c>
      <c r="L94" s="101" t="s">
        <v>364</v>
      </c>
      <c r="M94" s="56" t="s">
        <v>365</v>
      </c>
      <c r="N94" s="54" t="s">
        <v>83</v>
      </c>
      <c r="O94" s="54" t="s">
        <v>122</v>
      </c>
      <c r="P94" s="55" t="s">
        <v>366</v>
      </c>
      <c r="Q94" s="55" t="s">
        <v>103</v>
      </c>
      <c r="R94" s="55" t="s">
        <v>87</v>
      </c>
      <c r="S94" s="112">
        <v>0</v>
      </c>
    </row>
    <row r="95" spans="10:19" x14ac:dyDescent="0.25">
      <c r="J95" s="54">
        <v>92</v>
      </c>
      <c r="K95" s="99">
        <v>44578</v>
      </c>
      <c r="L95" s="101" t="s">
        <v>367</v>
      </c>
      <c r="M95" s="56" t="s">
        <v>368</v>
      </c>
      <c r="N95" s="54" t="s">
        <v>83</v>
      </c>
      <c r="O95" s="54" t="s">
        <v>213</v>
      </c>
      <c r="P95" s="55" t="s">
        <v>369</v>
      </c>
      <c r="Q95" s="55" t="s">
        <v>103</v>
      </c>
      <c r="R95" s="55" t="s">
        <v>87</v>
      </c>
      <c r="S95" s="112">
        <v>710000</v>
      </c>
    </row>
    <row r="96" spans="10:19" x14ac:dyDescent="0.25">
      <c r="J96" s="54">
        <v>93</v>
      </c>
      <c r="K96" s="99">
        <v>44576</v>
      </c>
      <c r="L96" s="101" t="s">
        <v>370</v>
      </c>
      <c r="M96" s="56" t="s">
        <v>371</v>
      </c>
      <c r="N96" s="54" t="s">
        <v>83</v>
      </c>
      <c r="O96" s="54" t="s">
        <v>89</v>
      </c>
      <c r="P96" s="55" t="s">
        <v>372</v>
      </c>
      <c r="Q96" s="55" t="s">
        <v>103</v>
      </c>
      <c r="R96" s="55" t="s">
        <v>87</v>
      </c>
      <c r="S96" s="112">
        <v>152500</v>
      </c>
    </row>
    <row r="97" spans="10:19" x14ac:dyDescent="0.25">
      <c r="J97" s="54">
        <v>94</v>
      </c>
      <c r="K97" s="99">
        <v>44574</v>
      </c>
      <c r="L97" s="101" t="s">
        <v>373</v>
      </c>
      <c r="M97" s="56" t="s">
        <v>374</v>
      </c>
      <c r="N97" s="54" t="s">
        <v>83</v>
      </c>
      <c r="O97" s="54" t="s">
        <v>328</v>
      </c>
      <c r="P97" s="55" t="s">
        <v>375</v>
      </c>
      <c r="Q97" s="55" t="s">
        <v>86</v>
      </c>
      <c r="R97" s="55" t="s">
        <v>87</v>
      </c>
      <c r="S97" s="112">
        <v>875000</v>
      </c>
    </row>
    <row r="98" spans="10:19" x14ac:dyDescent="0.25">
      <c r="J98" s="54">
        <v>95</v>
      </c>
      <c r="K98" s="99">
        <v>44579</v>
      </c>
      <c r="L98" s="101" t="s">
        <v>376</v>
      </c>
      <c r="M98" s="56" t="s">
        <v>377</v>
      </c>
      <c r="N98" s="54" t="s">
        <v>83</v>
      </c>
      <c r="O98" s="54" t="s">
        <v>95</v>
      </c>
      <c r="P98" s="55" t="s">
        <v>378</v>
      </c>
      <c r="Q98" s="55" t="s">
        <v>86</v>
      </c>
      <c r="R98" s="55" t="s">
        <v>87</v>
      </c>
      <c r="S98" s="112">
        <v>115000</v>
      </c>
    </row>
  </sheetData>
  <mergeCells count="1">
    <mergeCell ref="J1:S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A00A6-850F-4268-98A8-6FDB4550BAAA}">
  <sheetPr>
    <tabColor rgb="FF92D050"/>
  </sheetPr>
  <dimension ref="B2:G12"/>
  <sheetViews>
    <sheetView showGridLines="0" workbookViewId="0">
      <selection activeCell="D12" sqref="D12"/>
    </sheetView>
  </sheetViews>
  <sheetFormatPr defaultRowHeight="15" x14ac:dyDescent="0.25"/>
  <cols>
    <col min="2" max="2" width="25.5703125" customWidth="1"/>
    <col min="3" max="3" width="20.140625" bestFit="1" customWidth="1"/>
    <col min="4" max="4" width="16.5703125" customWidth="1"/>
    <col min="6" max="6" width="13.5703125" customWidth="1"/>
    <col min="7" max="7" width="20.140625" bestFit="1" customWidth="1"/>
  </cols>
  <sheetData>
    <row r="2" spans="2:7" s="46" customFormat="1" ht="17.45" customHeight="1" x14ac:dyDescent="0.3">
      <c r="B2" s="96" t="s">
        <v>597</v>
      </c>
      <c r="C2" s="97"/>
      <c r="D2" s="97"/>
      <c r="E2" s="97"/>
      <c r="F2" s="97"/>
      <c r="G2" s="97"/>
    </row>
    <row r="3" spans="2:7" x14ac:dyDescent="0.25">
      <c r="B3" s="95" t="s">
        <v>598</v>
      </c>
      <c r="C3" s="95"/>
      <c r="D3" s="95"/>
      <c r="E3" s="95"/>
      <c r="F3" s="58" t="s">
        <v>588</v>
      </c>
      <c r="G3" s="59" t="s">
        <v>589</v>
      </c>
    </row>
    <row r="4" spans="2:7" x14ac:dyDescent="0.25">
      <c r="B4" s="95" t="s">
        <v>599</v>
      </c>
      <c r="C4" s="95"/>
      <c r="D4" s="95"/>
      <c r="E4" s="95"/>
      <c r="F4" s="58" t="s">
        <v>590</v>
      </c>
      <c r="G4" s="59" t="s">
        <v>591</v>
      </c>
    </row>
    <row r="7" spans="2:7" x14ac:dyDescent="0.25">
      <c r="B7" s="20"/>
      <c r="C7" s="20"/>
      <c r="D7" s="20"/>
    </row>
    <row r="8" spans="2:7" x14ac:dyDescent="0.25">
      <c r="C8" s="60" t="s">
        <v>592</v>
      </c>
      <c r="D8" s="60" t="s">
        <v>593</v>
      </c>
    </row>
    <row r="9" spans="2:7" x14ac:dyDescent="0.25">
      <c r="B9" s="17" t="s">
        <v>70</v>
      </c>
      <c r="C9" s="61">
        <v>10</v>
      </c>
      <c r="D9" s="61">
        <v>10</v>
      </c>
    </row>
    <row r="10" spans="2:7" x14ac:dyDescent="0.25">
      <c r="B10" s="17" t="s">
        <v>594</v>
      </c>
      <c r="C10" s="62">
        <v>15</v>
      </c>
      <c r="D10" s="62">
        <v>15</v>
      </c>
    </row>
    <row r="11" spans="2:7" x14ac:dyDescent="0.25">
      <c r="B11" s="17" t="s">
        <v>595</v>
      </c>
      <c r="C11" s="62">
        <v>25</v>
      </c>
      <c r="D11" s="62">
        <v>25</v>
      </c>
    </row>
    <row r="12" spans="2:7" x14ac:dyDescent="0.25">
      <c r="B12" s="63" t="s">
        <v>596</v>
      </c>
      <c r="C12" s="64">
        <f>C9+C10+C11</f>
        <v>50</v>
      </c>
      <c r="D12" s="65">
        <f>SUM(D9:D11)</f>
        <v>50</v>
      </c>
    </row>
  </sheetData>
  <mergeCells count="3">
    <mergeCell ref="B3:E3"/>
    <mergeCell ref="B4:E4"/>
    <mergeCell ref="B2:G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86353-04A3-4A28-AABF-15F75CE00286}">
  <sheetPr>
    <tabColor rgb="FF92D050"/>
  </sheetPr>
  <dimension ref="B2:N36"/>
  <sheetViews>
    <sheetView showGridLines="0" topLeftCell="A11" zoomScale="90" zoomScaleNormal="90" workbookViewId="0">
      <selection activeCell="I28" sqref="I28:N28"/>
    </sheetView>
  </sheetViews>
  <sheetFormatPr defaultRowHeight="15" x14ac:dyDescent="0.25"/>
  <cols>
    <col min="1" max="1" width="3.5703125" customWidth="1"/>
    <col min="2" max="2" width="4.85546875" customWidth="1"/>
    <col min="3" max="3" width="12.42578125" customWidth="1"/>
    <col min="4" max="4" width="12.85546875" customWidth="1"/>
    <col min="6" max="8" width="12.140625" customWidth="1"/>
    <col min="9" max="13" width="12.5703125" customWidth="1"/>
    <col min="14" max="14" width="13.85546875" bestFit="1" customWidth="1"/>
  </cols>
  <sheetData>
    <row r="2" spans="2:14" x14ac:dyDescent="0.25">
      <c r="B2" s="98" t="s">
        <v>380</v>
      </c>
      <c r="C2" s="98"/>
      <c r="D2" s="98"/>
      <c r="E2" s="98"/>
      <c r="F2" s="98"/>
      <c r="H2" s="22" t="s">
        <v>381</v>
      </c>
      <c r="I2" s="23"/>
      <c r="J2" s="23" t="s">
        <v>382</v>
      </c>
      <c r="K2" s="23"/>
      <c r="L2" s="23"/>
      <c r="M2" s="23"/>
      <c r="N2" s="24"/>
    </row>
    <row r="3" spans="2:14" x14ac:dyDescent="0.25">
      <c r="B3" s="98"/>
      <c r="C3" s="98"/>
      <c r="D3" s="98"/>
      <c r="E3" s="98"/>
      <c r="F3" s="98"/>
      <c r="H3" s="25" t="s">
        <v>383</v>
      </c>
      <c r="J3" t="s">
        <v>384</v>
      </c>
      <c r="N3" s="26"/>
    </row>
    <row r="4" spans="2:14" x14ac:dyDescent="0.25">
      <c r="B4" s="98"/>
      <c r="C4" s="98"/>
      <c r="D4" s="98"/>
      <c r="E4" s="98"/>
      <c r="F4" s="98"/>
      <c r="H4" s="25" t="s">
        <v>385</v>
      </c>
      <c r="J4" t="s">
        <v>386</v>
      </c>
      <c r="N4" s="26"/>
    </row>
    <row r="5" spans="2:14" x14ac:dyDescent="0.25">
      <c r="B5" s="98"/>
      <c r="C5" s="98"/>
      <c r="D5" s="98"/>
      <c r="E5" s="98"/>
      <c r="F5" s="98"/>
      <c r="H5" s="25" t="s">
        <v>387</v>
      </c>
      <c r="J5" t="s">
        <v>388</v>
      </c>
      <c r="N5" s="26"/>
    </row>
    <row r="6" spans="2:14" x14ac:dyDescent="0.25">
      <c r="B6" s="98"/>
      <c r="C6" s="98"/>
      <c r="D6" s="98"/>
      <c r="E6" s="98"/>
      <c r="F6" s="98"/>
      <c r="H6" s="25" t="s">
        <v>389</v>
      </c>
      <c r="J6" t="s">
        <v>390</v>
      </c>
      <c r="N6" s="26"/>
    </row>
    <row r="7" spans="2:14" x14ac:dyDescent="0.25">
      <c r="B7" s="98"/>
      <c r="C7" s="98"/>
      <c r="D7" s="98"/>
      <c r="E7" s="98"/>
      <c r="F7" s="98"/>
      <c r="H7" s="27" t="s">
        <v>391</v>
      </c>
      <c r="I7" s="28"/>
      <c r="J7" s="28" t="s">
        <v>392</v>
      </c>
      <c r="K7" s="28"/>
      <c r="L7" s="28"/>
      <c r="M7" s="28"/>
      <c r="N7" s="29"/>
    </row>
    <row r="8" spans="2:14" x14ac:dyDescent="0.25">
      <c r="B8" s="98"/>
      <c r="C8" s="98"/>
      <c r="D8" s="98"/>
      <c r="E8" s="98"/>
      <c r="F8" s="98"/>
    </row>
    <row r="9" spans="2:14" ht="17.25" x14ac:dyDescent="0.25">
      <c r="I9" s="67" t="s">
        <v>393</v>
      </c>
      <c r="J9" s="67" t="s">
        <v>394</v>
      </c>
      <c r="K9" s="67" t="s">
        <v>395</v>
      </c>
      <c r="L9" s="67" t="s">
        <v>396</v>
      </c>
      <c r="M9" s="68" t="s">
        <v>397</v>
      </c>
    </row>
    <row r="10" spans="2:14" ht="39" customHeight="1" thickBot="1" x14ac:dyDescent="0.3">
      <c r="B10" s="69" t="s">
        <v>398</v>
      </c>
      <c r="C10" s="70" t="s">
        <v>399</v>
      </c>
      <c r="D10" s="70" t="s">
        <v>400</v>
      </c>
      <c r="E10" s="70" t="s">
        <v>401</v>
      </c>
      <c r="F10" s="70" t="s">
        <v>402</v>
      </c>
      <c r="G10" s="70" t="s">
        <v>403</v>
      </c>
      <c r="H10" s="70" t="s">
        <v>404</v>
      </c>
      <c r="I10" s="70" t="s">
        <v>405</v>
      </c>
      <c r="J10" s="70" t="s">
        <v>383</v>
      </c>
      <c r="K10" s="71" t="s">
        <v>406</v>
      </c>
      <c r="L10" s="71" t="s">
        <v>387</v>
      </c>
      <c r="M10" s="71" t="s">
        <v>389</v>
      </c>
      <c r="N10" s="72" t="s">
        <v>407</v>
      </c>
    </row>
    <row r="11" spans="2:14" ht="15.75" thickBot="1" x14ac:dyDescent="0.3">
      <c r="B11" s="73">
        <v>1</v>
      </c>
      <c r="C11" s="30" t="s">
        <v>408</v>
      </c>
      <c r="D11" s="30" t="s">
        <v>409</v>
      </c>
      <c r="E11" s="31">
        <v>36</v>
      </c>
      <c r="F11" s="31">
        <v>11</v>
      </c>
      <c r="G11" s="32">
        <v>6000000</v>
      </c>
      <c r="H11" s="32">
        <v>2000000</v>
      </c>
      <c r="I11" s="66">
        <f>G11+H11</f>
        <v>8000000</v>
      </c>
      <c r="J11" s="66">
        <f>G11-H11</f>
        <v>4000000</v>
      </c>
      <c r="K11" s="66">
        <f>H11*12</f>
        <v>24000000</v>
      </c>
      <c r="L11" s="66">
        <f>H11/F11</f>
        <v>181818.18181818182</v>
      </c>
      <c r="M11" s="66">
        <f>F11^2</f>
        <v>121</v>
      </c>
      <c r="N11" s="74">
        <f>(J11-H11)*M11</f>
        <v>242000000</v>
      </c>
    </row>
    <row r="12" spans="2:14" ht="15.75" thickBot="1" x14ac:dyDescent="0.3">
      <c r="B12" s="75">
        <v>2</v>
      </c>
      <c r="C12" s="33" t="s">
        <v>410</v>
      </c>
      <c r="D12" s="33" t="s">
        <v>411</v>
      </c>
      <c r="E12" s="34">
        <v>24</v>
      </c>
      <c r="F12" s="34">
        <v>2</v>
      </c>
      <c r="G12" s="35">
        <v>3500000</v>
      </c>
      <c r="H12" s="35">
        <v>1000000</v>
      </c>
      <c r="I12" s="66">
        <f t="shared" ref="I12:I22" si="0">G12+H12</f>
        <v>4500000</v>
      </c>
      <c r="J12" s="66">
        <f t="shared" ref="J12:J22" si="1">G12-H12</f>
        <v>2500000</v>
      </c>
      <c r="K12" s="66">
        <f t="shared" ref="K12:K22" si="2">H12*12</f>
        <v>12000000</v>
      </c>
      <c r="L12" s="66">
        <f t="shared" ref="L12:L22" si="3">H12/F12</f>
        <v>500000</v>
      </c>
      <c r="M12" s="66">
        <f t="shared" ref="M12:M22" si="4">F12^2</f>
        <v>4</v>
      </c>
      <c r="N12" s="74">
        <f t="shared" ref="N12:N22" si="5">(J12-H12)*M12</f>
        <v>6000000</v>
      </c>
    </row>
    <row r="13" spans="2:14" ht="15.75" thickBot="1" x14ac:dyDescent="0.3">
      <c r="B13" s="75">
        <v>3</v>
      </c>
      <c r="C13" s="33" t="s">
        <v>412</v>
      </c>
      <c r="D13" s="33" t="s">
        <v>411</v>
      </c>
      <c r="E13" s="34">
        <v>27</v>
      </c>
      <c r="F13" s="34">
        <v>5</v>
      </c>
      <c r="G13" s="35">
        <v>4000000</v>
      </c>
      <c r="H13" s="35">
        <v>1500000</v>
      </c>
      <c r="I13" s="66">
        <f t="shared" si="0"/>
        <v>5500000</v>
      </c>
      <c r="J13" s="66">
        <f t="shared" si="1"/>
        <v>2500000</v>
      </c>
      <c r="K13" s="66">
        <f t="shared" si="2"/>
        <v>18000000</v>
      </c>
      <c r="L13" s="66">
        <f t="shared" si="3"/>
        <v>300000</v>
      </c>
      <c r="M13" s="66">
        <f t="shared" si="4"/>
        <v>25</v>
      </c>
      <c r="N13" s="74">
        <f t="shared" si="5"/>
        <v>25000000</v>
      </c>
    </row>
    <row r="14" spans="2:14" ht="15.75" thickBot="1" x14ac:dyDescent="0.3">
      <c r="B14" s="75">
        <v>4</v>
      </c>
      <c r="C14" s="33" t="s">
        <v>413</v>
      </c>
      <c r="D14" s="33" t="s">
        <v>411</v>
      </c>
      <c r="E14" s="34">
        <v>45</v>
      </c>
      <c r="F14" s="34">
        <v>3</v>
      </c>
      <c r="G14" s="35">
        <v>4000000</v>
      </c>
      <c r="H14" s="35">
        <v>1000000</v>
      </c>
      <c r="I14" s="66">
        <f t="shared" si="0"/>
        <v>5000000</v>
      </c>
      <c r="J14" s="66">
        <f t="shared" si="1"/>
        <v>3000000</v>
      </c>
      <c r="K14" s="66">
        <f t="shared" si="2"/>
        <v>12000000</v>
      </c>
      <c r="L14" s="66">
        <f t="shared" si="3"/>
        <v>333333.33333333331</v>
      </c>
      <c r="M14" s="66">
        <f t="shared" si="4"/>
        <v>9</v>
      </c>
      <c r="N14" s="74">
        <f t="shared" si="5"/>
        <v>18000000</v>
      </c>
    </row>
    <row r="15" spans="2:14" ht="15.75" thickBot="1" x14ac:dyDescent="0.3">
      <c r="B15" s="75">
        <v>5</v>
      </c>
      <c r="C15" s="33" t="s">
        <v>414</v>
      </c>
      <c r="D15" s="33" t="s">
        <v>415</v>
      </c>
      <c r="E15" s="34">
        <v>25</v>
      </c>
      <c r="F15" s="34">
        <v>7</v>
      </c>
      <c r="G15" s="35">
        <v>4000000</v>
      </c>
      <c r="H15" s="35">
        <v>1500000</v>
      </c>
      <c r="I15" s="66">
        <f t="shared" si="0"/>
        <v>5500000</v>
      </c>
      <c r="J15" s="66">
        <f t="shared" si="1"/>
        <v>2500000</v>
      </c>
      <c r="K15" s="66">
        <f t="shared" si="2"/>
        <v>18000000</v>
      </c>
      <c r="L15" s="66">
        <f t="shared" si="3"/>
        <v>214285.71428571429</v>
      </c>
      <c r="M15" s="66">
        <f t="shared" si="4"/>
        <v>49</v>
      </c>
      <c r="N15" s="74">
        <f t="shared" si="5"/>
        <v>49000000</v>
      </c>
    </row>
    <row r="16" spans="2:14" ht="15.75" thickBot="1" x14ac:dyDescent="0.3">
      <c r="B16" s="75">
        <v>6</v>
      </c>
      <c r="C16" s="33" t="s">
        <v>416</v>
      </c>
      <c r="D16" s="33" t="s">
        <v>411</v>
      </c>
      <c r="E16" s="34">
        <v>26</v>
      </c>
      <c r="F16" s="34">
        <v>4</v>
      </c>
      <c r="G16" s="35">
        <v>3500000</v>
      </c>
      <c r="H16" s="35">
        <v>1000000</v>
      </c>
      <c r="I16" s="66">
        <f t="shared" si="0"/>
        <v>4500000</v>
      </c>
      <c r="J16" s="66">
        <f t="shared" si="1"/>
        <v>2500000</v>
      </c>
      <c r="K16" s="66">
        <f t="shared" si="2"/>
        <v>12000000</v>
      </c>
      <c r="L16" s="66">
        <f t="shared" si="3"/>
        <v>250000</v>
      </c>
      <c r="M16" s="66">
        <f t="shared" si="4"/>
        <v>16</v>
      </c>
      <c r="N16" s="74">
        <f t="shared" si="5"/>
        <v>24000000</v>
      </c>
    </row>
    <row r="17" spans="2:14" ht="15.75" thickBot="1" x14ac:dyDescent="0.3">
      <c r="B17" s="75">
        <v>7</v>
      </c>
      <c r="C17" s="33" t="s">
        <v>417</v>
      </c>
      <c r="D17" s="33" t="s">
        <v>418</v>
      </c>
      <c r="E17" s="34">
        <v>35</v>
      </c>
      <c r="F17" s="34">
        <v>14</v>
      </c>
      <c r="G17" s="35">
        <v>3500000</v>
      </c>
      <c r="H17" s="35">
        <v>1000000</v>
      </c>
      <c r="I17" s="66">
        <f t="shared" si="0"/>
        <v>4500000</v>
      </c>
      <c r="J17" s="66">
        <f t="shared" si="1"/>
        <v>2500000</v>
      </c>
      <c r="K17" s="66">
        <f t="shared" si="2"/>
        <v>12000000</v>
      </c>
      <c r="L17" s="66">
        <f t="shared" si="3"/>
        <v>71428.571428571435</v>
      </c>
      <c r="M17" s="66">
        <f t="shared" si="4"/>
        <v>196</v>
      </c>
      <c r="N17" s="74">
        <f t="shared" si="5"/>
        <v>294000000</v>
      </c>
    </row>
    <row r="18" spans="2:14" ht="15.75" thickBot="1" x14ac:dyDescent="0.3">
      <c r="B18" s="75">
        <v>8</v>
      </c>
      <c r="C18" s="33" t="s">
        <v>419</v>
      </c>
      <c r="D18" s="33" t="s">
        <v>411</v>
      </c>
      <c r="E18" s="34">
        <v>25</v>
      </c>
      <c r="F18" s="34">
        <v>3</v>
      </c>
      <c r="G18" s="35">
        <v>3500000</v>
      </c>
      <c r="H18" s="35">
        <v>1000000</v>
      </c>
      <c r="I18" s="66">
        <f t="shared" si="0"/>
        <v>4500000</v>
      </c>
      <c r="J18" s="66">
        <f t="shared" si="1"/>
        <v>2500000</v>
      </c>
      <c r="K18" s="66">
        <f t="shared" si="2"/>
        <v>12000000</v>
      </c>
      <c r="L18" s="66">
        <f t="shared" si="3"/>
        <v>333333.33333333331</v>
      </c>
      <c r="M18" s="66">
        <f t="shared" si="4"/>
        <v>9</v>
      </c>
      <c r="N18" s="74">
        <f t="shared" si="5"/>
        <v>13500000</v>
      </c>
    </row>
    <row r="19" spans="2:14" ht="15.75" thickBot="1" x14ac:dyDescent="0.3">
      <c r="B19" s="75">
        <v>9</v>
      </c>
      <c r="C19" s="33" t="s">
        <v>420</v>
      </c>
      <c r="D19" s="33" t="s">
        <v>415</v>
      </c>
      <c r="E19" s="34">
        <v>28</v>
      </c>
      <c r="F19" s="34">
        <v>6</v>
      </c>
      <c r="G19" s="35">
        <v>4000000</v>
      </c>
      <c r="H19" s="35">
        <v>1500000</v>
      </c>
      <c r="I19" s="66">
        <f t="shared" si="0"/>
        <v>5500000</v>
      </c>
      <c r="J19" s="66">
        <f t="shared" si="1"/>
        <v>2500000</v>
      </c>
      <c r="K19" s="66">
        <f t="shared" si="2"/>
        <v>18000000</v>
      </c>
      <c r="L19" s="66">
        <f t="shared" si="3"/>
        <v>250000</v>
      </c>
      <c r="M19" s="66">
        <f t="shared" si="4"/>
        <v>36</v>
      </c>
      <c r="N19" s="74">
        <f t="shared" si="5"/>
        <v>36000000</v>
      </c>
    </row>
    <row r="20" spans="2:14" ht="15.75" thickBot="1" x14ac:dyDescent="0.3">
      <c r="B20" s="75">
        <v>10</v>
      </c>
      <c r="C20" s="33" t="s">
        <v>421</v>
      </c>
      <c r="D20" s="33" t="s">
        <v>422</v>
      </c>
      <c r="E20" s="34">
        <v>30</v>
      </c>
      <c r="F20" s="34">
        <v>8</v>
      </c>
      <c r="G20" s="35">
        <v>4000000</v>
      </c>
      <c r="H20" s="35">
        <v>1500000</v>
      </c>
      <c r="I20" s="66">
        <f t="shared" si="0"/>
        <v>5500000</v>
      </c>
      <c r="J20" s="66">
        <f t="shared" si="1"/>
        <v>2500000</v>
      </c>
      <c r="K20" s="66">
        <f t="shared" si="2"/>
        <v>18000000</v>
      </c>
      <c r="L20" s="66">
        <f t="shared" si="3"/>
        <v>187500</v>
      </c>
      <c r="M20" s="66">
        <f t="shared" si="4"/>
        <v>64</v>
      </c>
      <c r="N20" s="74">
        <f t="shared" si="5"/>
        <v>64000000</v>
      </c>
    </row>
    <row r="21" spans="2:14" ht="15.75" thickBot="1" x14ac:dyDescent="0.3">
      <c r="B21" s="75">
        <v>11</v>
      </c>
      <c r="C21" s="33" t="s">
        <v>423</v>
      </c>
      <c r="D21" s="33" t="s">
        <v>409</v>
      </c>
      <c r="E21" s="34">
        <v>41</v>
      </c>
      <c r="F21" s="34">
        <v>16</v>
      </c>
      <c r="G21" s="35">
        <v>6500000</v>
      </c>
      <c r="H21" s="35">
        <v>2000000</v>
      </c>
      <c r="I21" s="66">
        <f t="shared" si="0"/>
        <v>8500000</v>
      </c>
      <c r="J21" s="66">
        <f t="shared" si="1"/>
        <v>4500000</v>
      </c>
      <c r="K21" s="66">
        <f t="shared" si="2"/>
        <v>24000000</v>
      </c>
      <c r="L21" s="66">
        <f t="shared" si="3"/>
        <v>125000</v>
      </c>
      <c r="M21" s="66">
        <f t="shared" si="4"/>
        <v>256</v>
      </c>
      <c r="N21" s="74">
        <f t="shared" si="5"/>
        <v>640000000</v>
      </c>
    </row>
    <row r="22" spans="2:14" x14ac:dyDescent="0.25">
      <c r="B22" s="76">
        <v>12</v>
      </c>
      <c r="C22" s="77" t="s">
        <v>424</v>
      </c>
      <c r="D22" s="77" t="s">
        <v>411</v>
      </c>
      <c r="E22" s="78">
        <v>34</v>
      </c>
      <c r="F22" s="78">
        <v>7</v>
      </c>
      <c r="G22" s="79">
        <v>4000000</v>
      </c>
      <c r="H22" s="79">
        <v>1500000</v>
      </c>
      <c r="I22" s="66">
        <f t="shared" si="0"/>
        <v>5500000</v>
      </c>
      <c r="J22" s="66">
        <f t="shared" si="1"/>
        <v>2500000</v>
      </c>
      <c r="K22" s="66">
        <f t="shared" si="2"/>
        <v>18000000</v>
      </c>
      <c r="L22" s="66">
        <f t="shared" si="3"/>
        <v>214285.71428571429</v>
      </c>
      <c r="M22" s="66">
        <f t="shared" si="4"/>
        <v>49</v>
      </c>
      <c r="N22" s="74">
        <f t="shared" si="5"/>
        <v>49000000</v>
      </c>
    </row>
    <row r="23" spans="2:14" x14ac:dyDescent="0.25">
      <c r="G23" s="36"/>
      <c r="H23" s="36"/>
    </row>
    <row r="24" spans="2:14" ht="15.75" thickBot="1" x14ac:dyDescent="0.3">
      <c r="F24" s="80" t="s">
        <v>425</v>
      </c>
      <c r="G24" s="81">
        <f>G11+G12+G13+G14+G15+G16+G17+G18+G19+G20+G21+G22</f>
        <v>50500000</v>
      </c>
      <c r="H24" s="81">
        <f>H11+H12+H13+H14+H15+H16+H17+H18+H19+H20+H21+H22</f>
        <v>16500000</v>
      </c>
      <c r="I24" s="82">
        <f>SUM(I11:I22)</f>
        <v>67000000</v>
      </c>
      <c r="J24" s="82">
        <f t="shared" ref="J24:N24" si="6">SUM(J11:J22)</f>
        <v>34000000</v>
      </c>
      <c r="K24" s="82">
        <f t="shared" si="6"/>
        <v>198000000</v>
      </c>
      <c r="L24" s="82">
        <f t="shared" si="6"/>
        <v>2960984.8484848482</v>
      </c>
      <c r="M24" s="82">
        <f t="shared" si="6"/>
        <v>834</v>
      </c>
      <c r="N24" s="82">
        <f t="shared" si="6"/>
        <v>1460500000</v>
      </c>
    </row>
    <row r="25" spans="2:14" ht="15.75" thickBot="1" x14ac:dyDescent="0.3">
      <c r="F25" s="83" t="s">
        <v>426</v>
      </c>
      <c r="G25" s="35">
        <f>AVERAGE(G11:G22)</f>
        <v>4208333.333333333</v>
      </c>
      <c r="H25" s="35">
        <f>(H11+H12+H13+H14+H15+H16+H17+H18+H19+H20+H21+H22)/12</f>
        <v>1375000</v>
      </c>
      <c r="I25" s="37">
        <f>AVERAGE(I11:I22)</f>
        <v>5583333.333333333</v>
      </c>
      <c r="J25" s="37">
        <f t="shared" ref="J25:N25" si="7">AVERAGE(J11:J22)</f>
        <v>2833333.3333333335</v>
      </c>
      <c r="K25" s="37">
        <f t="shared" si="7"/>
        <v>16500000</v>
      </c>
      <c r="L25" s="37">
        <f t="shared" si="7"/>
        <v>246748.73737373736</v>
      </c>
      <c r="M25" s="37">
        <f t="shared" si="7"/>
        <v>69.5</v>
      </c>
      <c r="N25" s="37">
        <f t="shared" si="7"/>
        <v>121708333.33333333</v>
      </c>
    </row>
    <row r="26" spans="2:14" ht="15.75" thickBot="1" x14ac:dyDescent="0.3">
      <c r="F26" s="83" t="s">
        <v>427</v>
      </c>
      <c r="G26" s="35">
        <v>12</v>
      </c>
      <c r="H26" s="35">
        <v>12</v>
      </c>
      <c r="I26" s="35">
        <v>12</v>
      </c>
      <c r="J26" s="35">
        <v>12</v>
      </c>
      <c r="K26" s="35">
        <v>12</v>
      </c>
      <c r="L26" s="35">
        <v>12</v>
      </c>
      <c r="M26" s="35">
        <v>12</v>
      </c>
      <c r="N26" s="35">
        <v>12</v>
      </c>
    </row>
    <row r="27" spans="2:14" ht="15.75" thickBot="1" x14ac:dyDescent="0.3">
      <c r="F27" s="83" t="s">
        <v>428</v>
      </c>
      <c r="G27" s="35">
        <v>6500000</v>
      </c>
      <c r="H27" s="35">
        <v>2000000</v>
      </c>
      <c r="I27" s="37">
        <f>MAX(I11:I22)</f>
        <v>8500000</v>
      </c>
      <c r="J27" s="37">
        <f t="shared" ref="J27:N27" si="8">MAX(J11:J22)</f>
        <v>4500000</v>
      </c>
      <c r="K27" s="37">
        <f t="shared" si="8"/>
        <v>24000000</v>
      </c>
      <c r="L27" s="37">
        <f t="shared" si="8"/>
        <v>500000</v>
      </c>
      <c r="M27" s="37">
        <f t="shared" si="8"/>
        <v>256</v>
      </c>
      <c r="N27" s="37">
        <f t="shared" si="8"/>
        <v>640000000</v>
      </c>
    </row>
    <row r="28" spans="2:14" x14ac:dyDescent="0.25">
      <c r="F28" s="84" t="s">
        <v>429</v>
      </c>
      <c r="G28" s="79">
        <v>3000000</v>
      </c>
      <c r="H28" s="79">
        <v>1000000</v>
      </c>
      <c r="I28" s="85">
        <f>MIN(I11:I22)</f>
        <v>4500000</v>
      </c>
      <c r="J28" s="85">
        <f t="shared" ref="J28:N28" si="9">MIN(J11:J22)</f>
        <v>2500000</v>
      </c>
      <c r="K28" s="85">
        <f t="shared" si="9"/>
        <v>12000000</v>
      </c>
      <c r="L28" s="85">
        <f t="shared" si="9"/>
        <v>71428.571428571435</v>
      </c>
      <c r="M28" s="85">
        <f t="shared" si="9"/>
        <v>4</v>
      </c>
      <c r="N28" s="85">
        <f t="shared" si="9"/>
        <v>6000000</v>
      </c>
    </row>
    <row r="32" spans="2:14" x14ac:dyDescent="0.25">
      <c r="F32" s="38"/>
      <c r="G32" s="39"/>
    </row>
    <row r="33" spans="5:7" x14ac:dyDescent="0.25">
      <c r="F33" s="38"/>
      <c r="G33" s="39"/>
    </row>
    <row r="34" spans="5:7" x14ac:dyDescent="0.25">
      <c r="E34" s="38"/>
    </row>
    <row r="35" spans="5:7" x14ac:dyDescent="0.25">
      <c r="F35" s="38"/>
      <c r="G35" s="39"/>
    </row>
    <row r="36" spans="5:7" x14ac:dyDescent="0.25">
      <c r="F36" s="38"/>
      <c r="G36" s="39"/>
    </row>
  </sheetData>
  <mergeCells count="1">
    <mergeCell ref="B2:F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009C4-167C-484E-961E-35C60A1A722F}">
  <sheetPr>
    <tabColor theme="5" tint="-0.249977111117893"/>
  </sheetPr>
  <dimension ref="A1:AO129"/>
  <sheetViews>
    <sheetView zoomScaleNormal="100" workbookViewId="0">
      <pane ySplit="1" topLeftCell="A2" activePane="bottomLeft" state="frozen"/>
      <selection pane="bottomLeft" sqref="A1:XFD1"/>
    </sheetView>
  </sheetViews>
  <sheetFormatPr defaultRowHeight="15" x14ac:dyDescent="0.25"/>
  <cols>
    <col min="2" max="2" width="12.85546875" bestFit="1" customWidth="1"/>
    <col min="3" max="3" width="17.85546875" bestFit="1" customWidth="1"/>
    <col min="4" max="4" width="17.85546875" customWidth="1"/>
    <col min="5" max="5" width="17.5703125" style="45" bestFit="1" customWidth="1"/>
    <col min="6" max="6" width="12.140625" customWidth="1"/>
    <col min="10" max="10" width="10.140625" customWidth="1"/>
  </cols>
  <sheetData>
    <row r="1" spans="1:41" x14ac:dyDescent="0.25">
      <c r="A1" s="40" t="s">
        <v>430</v>
      </c>
      <c r="B1" s="40" t="s">
        <v>431</v>
      </c>
      <c r="C1" s="40" t="s">
        <v>432</v>
      </c>
      <c r="D1" s="40" t="s">
        <v>433</v>
      </c>
      <c r="E1" s="41" t="s">
        <v>434</v>
      </c>
      <c r="F1" s="41" t="s">
        <v>435</v>
      </c>
    </row>
    <row r="2" spans="1:41" x14ac:dyDescent="0.25">
      <c r="A2" s="42" t="s">
        <v>436</v>
      </c>
      <c r="B2" s="42" t="s">
        <v>437</v>
      </c>
      <c r="C2" s="42" t="s">
        <v>438</v>
      </c>
      <c r="D2" s="42" t="s">
        <v>439</v>
      </c>
      <c r="E2" s="43">
        <v>34890000</v>
      </c>
      <c r="F2" s="43">
        <v>60</v>
      </c>
    </row>
    <row r="3" spans="1:41" x14ac:dyDescent="0.25">
      <c r="A3" s="42" t="s">
        <v>436</v>
      </c>
      <c r="B3" s="42" t="s">
        <v>437</v>
      </c>
      <c r="C3" s="42" t="s">
        <v>440</v>
      </c>
      <c r="D3" s="42" t="s">
        <v>439</v>
      </c>
      <c r="E3" s="43">
        <v>30550000</v>
      </c>
      <c r="F3" s="43">
        <v>109</v>
      </c>
    </row>
    <row r="4" spans="1:41" x14ac:dyDescent="0.25">
      <c r="A4" s="42" t="s">
        <v>436</v>
      </c>
      <c r="B4" s="42" t="s">
        <v>437</v>
      </c>
      <c r="C4" s="42" t="s">
        <v>441</v>
      </c>
      <c r="D4" s="42" t="s">
        <v>439</v>
      </c>
      <c r="E4" s="43">
        <v>34700000</v>
      </c>
      <c r="F4" s="43">
        <v>576</v>
      </c>
    </row>
    <row r="5" spans="1:41" x14ac:dyDescent="0.25">
      <c r="A5" s="42" t="s">
        <v>436</v>
      </c>
      <c r="B5" s="42" t="s">
        <v>442</v>
      </c>
      <c r="C5" s="42" t="s">
        <v>443</v>
      </c>
      <c r="D5" s="42" t="s">
        <v>444</v>
      </c>
      <c r="E5" s="43">
        <v>12500000</v>
      </c>
      <c r="F5" s="43">
        <v>20</v>
      </c>
    </row>
    <row r="6" spans="1:41" x14ac:dyDescent="0.25">
      <c r="A6" s="42" t="s">
        <v>436</v>
      </c>
      <c r="B6" s="42" t="s">
        <v>442</v>
      </c>
      <c r="C6" s="42" t="s">
        <v>445</v>
      </c>
      <c r="D6" s="42" t="s">
        <v>444</v>
      </c>
      <c r="E6" s="43">
        <v>10100000</v>
      </c>
      <c r="F6" s="43">
        <v>7</v>
      </c>
    </row>
    <row r="7" spans="1:41" x14ac:dyDescent="0.25">
      <c r="A7" s="42" t="s">
        <v>436</v>
      </c>
      <c r="B7" s="42" t="s">
        <v>442</v>
      </c>
      <c r="C7" s="42" t="s">
        <v>446</v>
      </c>
      <c r="D7" s="42" t="s">
        <v>444</v>
      </c>
      <c r="E7" s="43">
        <v>11875000</v>
      </c>
      <c r="F7" s="43">
        <v>1</v>
      </c>
    </row>
    <row r="8" spans="1:41" x14ac:dyDescent="0.25">
      <c r="A8" s="42" t="s">
        <v>436</v>
      </c>
      <c r="B8" s="42" t="s">
        <v>442</v>
      </c>
      <c r="C8" s="42" t="s">
        <v>447</v>
      </c>
      <c r="D8" s="42" t="s">
        <v>444</v>
      </c>
      <c r="E8" s="43">
        <v>18316000</v>
      </c>
      <c r="F8" s="43">
        <v>1746</v>
      </c>
    </row>
    <row r="9" spans="1:41" x14ac:dyDescent="0.25">
      <c r="A9" s="42" t="s">
        <v>436</v>
      </c>
      <c r="B9" s="42" t="s">
        <v>442</v>
      </c>
      <c r="C9" s="42" t="s">
        <v>448</v>
      </c>
      <c r="D9" s="42" t="s">
        <v>444</v>
      </c>
      <c r="E9" s="43">
        <v>18720000</v>
      </c>
      <c r="F9" s="43">
        <v>23</v>
      </c>
    </row>
    <row r="10" spans="1:41" x14ac:dyDescent="0.25">
      <c r="A10" s="42" t="s">
        <v>436</v>
      </c>
      <c r="B10" s="42" t="s">
        <v>442</v>
      </c>
      <c r="C10" s="42" t="s">
        <v>449</v>
      </c>
      <c r="D10" s="42" t="s">
        <v>444</v>
      </c>
      <c r="E10" s="43">
        <v>17539500</v>
      </c>
      <c r="F10" s="43">
        <v>18863</v>
      </c>
    </row>
    <row r="11" spans="1:41" x14ac:dyDescent="0.25">
      <c r="A11" s="42" t="s">
        <v>436</v>
      </c>
      <c r="B11" s="42" t="s">
        <v>442</v>
      </c>
      <c r="C11" s="42" t="s">
        <v>450</v>
      </c>
      <c r="D11" s="42" t="s">
        <v>444</v>
      </c>
      <c r="E11" s="43">
        <v>13275000</v>
      </c>
      <c r="F11" s="43">
        <v>5762</v>
      </c>
    </row>
    <row r="12" spans="1:41" x14ac:dyDescent="0.25">
      <c r="A12" s="42" t="s">
        <v>436</v>
      </c>
      <c r="B12" s="42" t="s">
        <v>442</v>
      </c>
      <c r="C12" s="42" t="s">
        <v>451</v>
      </c>
      <c r="D12" s="42" t="s">
        <v>444</v>
      </c>
      <c r="E12" s="43">
        <v>17725000</v>
      </c>
      <c r="F12" s="43">
        <v>10176</v>
      </c>
      <c r="H12" t="s">
        <v>452</v>
      </c>
    </row>
    <row r="13" spans="1:41" x14ac:dyDescent="0.25">
      <c r="A13" s="42" t="s">
        <v>436</v>
      </c>
      <c r="B13" s="42" t="s">
        <v>442</v>
      </c>
      <c r="C13" s="42" t="s">
        <v>453</v>
      </c>
      <c r="D13" s="42" t="s">
        <v>444</v>
      </c>
      <c r="E13" s="43">
        <v>13200000</v>
      </c>
      <c r="F13" s="43">
        <v>1091</v>
      </c>
      <c r="AO13" s="44" t="s">
        <v>454</v>
      </c>
    </row>
    <row r="14" spans="1:41" x14ac:dyDescent="0.25">
      <c r="A14" s="42" t="s">
        <v>436</v>
      </c>
      <c r="B14" s="42" t="s">
        <v>442</v>
      </c>
      <c r="C14" s="42" t="s">
        <v>455</v>
      </c>
      <c r="D14" s="42" t="s">
        <v>444</v>
      </c>
      <c r="E14" s="43">
        <v>13075000</v>
      </c>
      <c r="F14" s="43">
        <v>2338</v>
      </c>
    </row>
    <row r="15" spans="1:41" x14ac:dyDescent="0.25">
      <c r="A15" s="42" t="s">
        <v>436</v>
      </c>
      <c r="B15" s="42" t="s">
        <v>442</v>
      </c>
      <c r="C15" s="42" t="s">
        <v>456</v>
      </c>
      <c r="D15" s="42" t="s">
        <v>444</v>
      </c>
      <c r="E15" s="43">
        <v>11075000</v>
      </c>
      <c r="F15" s="43">
        <v>298</v>
      </c>
    </row>
    <row r="16" spans="1:41" x14ac:dyDescent="0.25">
      <c r="A16" s="42" t="s">
        <v>436</v>
      </c>
      <c r="B16" s="42" t="s">
        <v>442</v>
      </c>
      <c r="C16" s="42" t="s">
        <v>457</v>
      </c>
      <c r="D16" s="42" t="s">
        <v>444</v>
      </c>
      <c r="E16" s="43">
        <v>8800000</v>
      </c>
      <c r="F16" s="43">
        <v>1</v>
      </c>
    </row>
    <row r="17" spans="1:6" x14ac:dyDescent="0.25">
      <c r="A17" s="42" t="s">
        <v>436</v>
      </c>
      <c r="B17" s="42" t="s">
        <v>442</v>
      </c>
      <c r="C17" s="42" t="s">
        <v>458</v>
      </c>
      <c r="D17" s="42" t="s">
        <v>444</v>
      </c>
      <c r="E17" s="43">
        <v>11800000</v>
      </c>
      <c r="F17" s="43">
        <v>1</v>
      </c>
    </row>
    <row r="18" spans="1:6" x14ac:dyDescent="0.25">
      <c r="A18" s="42" t="s">
        <v>436</v>
      </c>
      <c r="B18" s="42" t="s">
        <v>442</v>
      </c>
      <c r="C18" s="42" t="s">
        <v>459</v>
      </c>
      <c r="D18" s="42" t="s">
        <v>444</v>
      </c>
      <c r="E18" s="43">
        <v>10500000</v>
      </c>
      <c r="F18" s="43">
        <v>7</v>
      </c>
    </row>
    <row r="19" spans="1:6" x14ac:dyDescent="0.25">
      <c r="A19" s="42" t="s">
        <v>436</v>
      </c>
      <c r="B19" s="42" t="s">
        <v>442</v>
      </c>
      <c r="C19" s="42" t="s">
        <v>460</v>
      </c>
      <c r="D19" s="42" t="s">
        <v>444</v>
      </c>
      <c r="E19" s="43">
        <v>18720000</v>
      </c>
      <c r="F19" s="43">
        <v>6</v>
      </c>
    </row>
    <row r="20" spans="1:6" x14ac:dyDescent="0.25">
      <c r="A20" s="42" t="s">
        <v>436</v>
      </c>
      <c r="B20" s="42" t="s">
        <v>442</v>
      </c>
      <c r="C20" s="42" t="s">
        <v>461</v>
      </c>
      <c r="D20" s="42" t="s">
        <v>444</v>
      </c>
      <c r="E20" s="43">
        <v>11150000</v>
      </c>
      <c r="F20" s="43">
        <v>1</v>
      </c>
    </row>
    <row r="21" spans="1:6" x14ac:dyDescent="0.25">
      <c r="A21" s="42" t="s">
        <v>436</v>
      </c>
      <c r="B21" s="42" t="s">
        <v>442</v>
      </c>
      <c r="C21" s="42" t="s">
        <v>462</v>
      </c>
      <c r="D21" s="42" t="s">
        <v>444</v>
      </c>
      <c r="E21" s="43">
        <v>18040000</v>
      </c>
      <c r="F21" s="43">
        <v>6844</v>
      </c>
    </row>
    <row r="22" spans="1:6" x14ac:dyDescent="0.25">
      <c r="A22" s="42" t="s">
        <v>436</v>
      </c>
      <c r="B22" s="42" t="s">
        <v>463</v>
      </c>
      <c r="C22" s="42" t="s">
        <v>464</v>
      </c>
      <c r="D22" s="42" t="s">
        <v>465</v>
      </c>
      <c r="E22" s="43">
        <v>15300000</v>
      </c>
      <c r="F22" s="43">
        <v>1</v>
      </c>
    </row>
    <row r="23" spans="1:6" x14ac:dyDescent="0.25">
      <c r="A23" s="42" t="s">
        <v>436</v>
      </c>
      <c r="B23" s="42" t="s">
        <v>463</v>
      </c>
      <c r="C23" s="42" t="s">
        <v>466</v>
      </c>
      <c r="D23" s="42" t="s">
        <v>465</v>
      </c>
      <c r="E23" s="43">
        <v>12000000</v>
      </c>
      <c r="F23" s="43">
        <v>2</v>
      </c>
    </row>
    <row r="24" spans="1:6" x14ac:dyDescent="0.25">
      <c r="A24" s="42" t="s">
        <v>436</v>
      </c>
      <c r="B24" s="42" t="s">
        <v>463</v>
      </c>
      <c r="C24" s="42" t="s">
        <v>467</v>
      </c>
      <c r="D24" s="42" t="s">
        <v>465</v>
      </c>
      <c r="E24" s="43">
        <v>9500000</v>
      </c>
      <c r="F24" s="43">
        <v>1</v>
      </c>
    </row>
    <row r="25" spans="1:6" x14ac:dyDescent="0.25">
      <c r="A25" s="42" t="s">
        <v>436</v>
      </c>
      <c r="B25" s="42" t="s">
        <v>463</v>
      </c>
      <c r="C25" s="42" t="s">
        <v>468</v>
      </c>
      <c r="D25" s="42" t="s">
        <v>465</v>
      </c>
      <c r="E25" s="43">
        <v>12800000</v>
      </c>
      <c r="F25" s="43">
        <v>1</v>
      </c>
    </row>
    <row r="26" spans="1:6" x14ac:dyDescent="0.25">
      <c r="A26" s="42" t="s">
        <v>436</v>
      </c>
      <c r="B26" s="42" t="s">
        <v>463</v>
      </c>
      <c r="C26" s="42" t="s">
        <v>469</v>
      </c>
      <c r="D26" s="42" t="s">
        <v>465</v>
      </c>
      <c r="E26" s="43">
        <v>19200000</v>
      </c>
      <c r="F26" s="43">
        <v>663</v>
      </c>
    </row>
    <row r="27" spans="1:6" x14ac:dyDescent="0.25">
      <c r="A27" s="42" t="s">
        <v>436</v>
      </c>
      <c r="B27" s="42" t="s">
        <v>463</v>
      </c>
      <c r="C27" s="42" t="s">
        <v>470</v>
      </c>
      <c r="D27" s="42" t="s">
        <v>465</v>
      </c>
      <c r="E27" s="43">
        <v>13100000</v>
      </c>
      <c r="F27" s="43">
        <v>1</v>
      </c>
    </row>
    <row r="28" spans="1:6" x14ac:dyDescent="0.25">
      <c r="A28" s="42" t="s">
        <v>436</v>
      </c>
      <c r="B28" s="42" t="s">
        <v>463</v>
      </c>
      <c r="C28" s="42" t="s">
        <v>471</v>
      </c>
      <c r="D28" s="42" t="s">
        <v>465</v>
      </c>
      <c r="E28" s="43">
        <v>17100000</v>
      </c>
      <c r="F28" s="43">
        <v>14</v>
      </c>
    </row>
    <row r="29" spans="1:6" x14ac:dyDescent="0.25">
      <c r="A29" s="42" t="s">
        <v>436</v>
      </c>
      <c r="B29" s="42" t="s">
        <v>463</v>
      </c>
      <c r="C29" s="42" t="s">
        <v>472</v>
      </c>
      <c r="D29" s="42" t="s">
        <v>465</v>
      </c>
      <c r="E29" s="43">
        <v>16400000</v>
      </c>
      <c r="F29" s="43">
        <v>3</v>
      </c>
    </row>
    <row r="30" spans="1:6" x14ac:dyDescent="0.25">
      <c r="A30" s="42" t="s">
        <v>436</v>
      </c>
      <c r="B30" s="42" t="s">
        <v>463</v>
      </c>
      <c r="C30" s="42" t="s">
        <v>473</v>
      </c>
      <c r="D30" s="42" t="s">
        <v>465</v>
      </c>
      <c r="E30" s="43">
        <v>31375000</v>
      </c>
      <c r="F30" s="43">
        <v>5</v>
      </c>
    </row>
    <row r="31" spans="1:6" x14ac:dyDescent="0.25">
      <c r="A31" s="42" t="s">
        <v>436</v>
      </c>
      <c r="B31" s="42" t="s">
        <v>474</v>
      </c>
      <c r="C31" s="42" t="s">
        <v>475</v>
      </c>
      <c r="D31" s="42" t="s">
        <v>476</v>
      </c>
      <c r="E31" s="43">
        <v>39850000</v>
      </c>
      <c r="F31" s="43">
        <v>52</v>
      </c>
    </row>
    <row r="32" spans="1:6" x14ac:dyDescent="0.25">
      <c r="A32" s="42" t="s">
        <v>436</v>
      </c>
      <c r="B32" s="42" t="s">
        <v>474</v>
      </c>
      <c r="C32" s="42" t="s">
        <v>477</v>
      </c>
      <c r="D32" s="42" t="s">
        <v>476</v>
      </c>
      <c r="E32" s="43">
        <v>40931000</v>
      </c>
      <c r="F32" s="43">
        <v>1</v>
      </c>
    </row>
    <row r="33" spans="1:6" x14ac:dyDescent="0.25">
      <c r="A33" s="42" t="s">
        <v>436</v>
      </c>
      <c r="B33" s="42" t="s">
        <v>474</v>
      </c>
      <c r="C33" s="42" t="s">
        <v>478</v>
      </c>
      <c r="D33" s="42" t="s">
        <v>476</v>
      </c>
      <c r="E33" s="43">
        <v>35875000</v>
      </c>
      <c r="F33" s="43">
        <v>312</v>
      </c>
    </row>
    <row r="34" spans="1:6" x14ac:dyDescent="0.25">
      <c r="A34" s="42" t="s">
        <v>436</v>
      </c>
      <c r="B34" s="42" t="s">
        <v>474</v>
      </c>
      <c r="C34" s="42" t="s">
        <v>479</v>
      </c>
      <c r="D34" s="42" t="s">
        <v>476</v>
      </c>
      <c r="E34" s="43">
        <v>37080000</v>
      </c>
      <c r="F34" s="43">
        <v>35</v>
      </c>
    </row>
    <row r="35" spans="1:6" x14ac:dyDescent="0.25">
      <c r="A35" s="42" t="s">
        <v>436</v>
      </c>
      <c r="B35" s="42" t="s">
        <v>474</v>
      </c>
      <c r="C35" s="42" t="s">
        <v>480</v>
      </c>
      <c r="D35" s="42" t="s">
        <v>476</v>
      </c>
      <c r="E35" s="43">
        <v>23800000</v>
      </c>
      <c r="F35" s="43">
        <v>9</v>
      </c>
    </row>
    <row r="36" spans="1:6" x14ac:dyDescent="0.25">
      <c r="A36" s="42" t="s">
        <v>436</v>
      </c>
      <c r="B36" s="42" t="s">
        <v>474</v>
      </c>
      <c r="C36" s="42" t="s">
        <v>481</v>
      </c>
      <c r="D36" s="42" t="s">
        <v>476</v>
      </c>
      <c r="E36" s="43">
        <v>37550000</v>
      </c>
      <c r="F36" s="43">
        <v>8</v>
      </c>
    </row>
    <row r="37" spans="1:6" x14ac:dyDescent="0.25">
      <c r="A37" s="42" t="s">
        <v>436</v>
      </c>
      <c r="B37" s="42" t="s">
        <v>474</v>
      </c>
      <c r="C37" s="42" t="s">
        <v>482</v>
      </c>
      <c r="D37" s="42" t="s">
        <v>476</v>
      </c>
      <c r="E37" s="43">
        <v>18250000</v>
      </c>
      <c r="F37" s="43">
        <v>3</v>
      </c>
    </row>
    <row r="38" spans="1:6" x14ac:dyDescent="0.25">
      <c r="A38" s="42" t="s">
        <v>436</v>
      </c>
      <c r="B38" s="42" t="s">
        <v>474</v>
      </c>
      <c r="C38" s="42" t="s">
        <v>483</v>
      </c>
      <c r="D38" s="42" t="s">
        <v>476</v>
      </c>
      <c r="E38" s="43">
        <v>15500000</v>
      </c>
      <c r="F38" s="43">
        <v>1</v>
      </c>
    </row>
    <row r="39" spans="1:6" x14ac:dyDescent="0.25">
      <c r="A39" s="42" t="s">
        <v>436</v>
      </c>
      <c r="B39" s="42" t="s">
        <v>474</v>
      </c>
      <c r="C39" s="42" t="s">
        <v>484</v>
      </c>
      <c r="D39" s="42" t="s">
        <v>476</v>
      </c>
      <c r="E39" s="43">
        <v>42100000</v>
      </c>
      <c r="F39" s="43">
        <v>2</v>
      </c>
    </row>
    <row r="40" spans="1:6" x14ac:dyDescent="0.25">
      <c r="A40" s="42" t="s">
        <v>436</v>
      </c>
      <c r="B40" s="42" t="s">
        <v>474</v>
      </c>
      <c r="C40" s="42" t="s">
        <v>485</v>
      </c>
      <c r="D40" s="42" t="s">
        <v>476</v>
      </c>
      <c r="E40" s="43">
        <v>76920000</v>
      </c>
      <c r="F40" s="43">
        <v>4</v>
      </c>
    </row>
    <row r="41" spans="1:6" x14ac:dyDescent="0.25">
      <c r="A41" s="42" t="s">
        <v>436</v>
      </c>
      <c r="B41" s="42" t="s">
        <v>474</v>
      </c>
      <c r="C41" s="42" t="s">
        <v>486</v>
      </c>
      <c r="D41" s="42" t="s">
        <v>476</v>
      </c>
      <c r="E41" s="43">
        <v>63240000</v>
      </c>
      <c r="F41" s="43">
        <v>1</v>
      </c>
    </row>
    <row r="42" spans="1:6" x14ac:dyDescent="0.25">
      <c r="A42" s="42" t="s">
        <v>436</v>
      </c>
      <c r="B42" s="42" t="s">
        <v>474</v>
      </c>
      <c r="C42" s="42" t="s">
        <v>487</v>
      </c>
      <c r="D42" s="42" t="s">
        <v>476</v>
      </c>
      <c r="E42" s="43">
        <v>41420000</v>
      </c>
      <c r="F42" s="43">
        <v>1</v>
      </c>
    </row>
    <row r="43" spans="1:6" x14ac:dyDescent="0.25">
      <c r="A43" s="42" t="s">
        <v>436</v>
      </c>
      <c r="B43" s="42" t="s">
        <v>474</v>
      </c>
      <c r="C43" s="42" t="s">
        <v>488</v>
      </c>
      <c r="D43" s="42" t="s">
        <v>476</v>
      </c>
      <c r="E43" s="43">
        <v>40840000</v>
      </c>
      <c r="F43" s="43">
        <v>8</v>
      </c>
    </row>
    <row r="44" spans="1:6" x14ac:dyDescent="0.25">
      <c r="A44" s="42" t="s">
        <v>436</v>
      </c>
      <c r="B44" s="42" t="s">
        <v>474</v>
      </c>
      <c r="C44" s="42" t="s">
        <v>489</v>
      </c>
      <c r="D44" s="42" t="s">
        <v>476</v>
      </c>
      <c r="E44" s="43">
        <v>23300000</v>
      </c>
      <c r="F44" s="43">
        <v>44</v>
      </c>
    </row>
    <row r="45" spans="1:6" x14ac:dyDescent="0.25">
      <c r="A45" s="42" t="s">
        <v>436</v>
      </c>
      <c r="B45" s="42" t="s">
        <v>474</v>
      </c>
      <c r="C45" s="42" t="s">
        <v>490</v>
      </c>
      <c r="D45" s="42" t="s">
        <v>476</v>
      </c>
      <c r="E45" s="43">
        <v>59990000</v>
      </c>
      <c r="F45" s="43">
        <v>20</v>
      </c>
    </row>
    <row r="46" spans="1:6" x14ac:dyDescent="0.25">
      <c r="A46" s="42" t="s">
        <v>436</v>
      </c>
      <c r="B46" s="42" t="s">
        <v>474</v>
      </c>
      <c r="C46" s="42" t="s">
        <v>491</v>
      </c>
      <c r="D46" s="42" t="s">
        <v>476</v>
      </c>
      <c r="E46" s="43">
        <v>73080000</v>
      </c>
      <c r="F46" s="43">
        <v>11</v>
      </c>
    </row>
    <row r="47" spans="1:6" x14ac:dyDescent="0.25">
      <c r="A47" s="42" t="s">
        <v>436</v>
      </c>
      <c r="B47" s="42" t="s">
        <v>474</v>
      </c>
      <c r="C47" s="42" t="s">
        <v>492</v>
      </c>
      <c r="D47" s="42" t="s">
        <v>476</v>
      </c>
      <c r="E47" s="43">
        <v>72962000</v>
      </c>
      <c r="F47" s="43">
        <v>2</v>
      </c>
    </row>
    <row r="48" spans="1:6" x14ac:dyDescent="0.25">
      <c r="A48" s="42" t="s">
        <v>436</v>
      </c>
      <c r="B48" s="42" t="s">
        <v>474</v>
      </c>
      <c r="C48" s="42" t="s">
        <v>493</v>
      </c>
      <c r="D48" s="42" t="s">
        <v>476</v>
      </c>
      <c r="E48" s="43">
        <v>67183000</v>
      </c>
      <c r="F48" s="43">
        <v>9</v>
      </c>
    </row>
    <row r="49" spans="1:6" x14ac:dyDescent="0.25">
      <c r="A49" s="42" t="s">
        <v>436</v>
      </c>
      <c r="B49" s="42" t="s">
        <v>474</v>
      </c>
      <c r="C49" s="42" t="s">
        <v>494</v>
      </c>
      <c r="D49" s="42" t="s">
        <v>476</v>
      </c>
      <c r="E49" s="43">
        <v>23100000</v>
      </c>
      <c r="F49" s="43">
        <v>13</v>
      </c>
    </row>
    <row r="50" spans="1:6" x14ac:dyDescent="0.25">
      <c r="A50" s="42" t="s">
        <v>436</v>
      </c>
      <c r="B50" s="42" t="s">
        <v>495</v>
      </c>
      <c r="C50" s="42" t="s">
        <v>496</v>
      </c>
      <c r="D50" s="42" t="s">
        <v>497</v>
      </c>
      <c r="E50" s="43">
        <v>25000000</v>
      </c>
      <c r="F50" s="43">
        <v>182</v>
      </c>
    </row>
    <row r="51" spans="1:6" x14ac:dyDescent="0.25">
      <c r="A51" s="42" t="s">
        <v>436</v>
      </c>
      <c r="B51" s="42" t="s">
        <v>495</v>
      </c>
      <c r="C51" s="42" t="s">
        <v>498</v>
      </c>
      <c r="D51" s="42" t="s">
        <v>497</v>
      </c>
      <c r="E51" s="43">
        <v>34325000</v>
      </c>
      <c r="F51" s="43">
        <v>5</v>
      </c>
    </row>
    <row r="52" spans="1:6" x14ac:dyDescent="0.25">
      <c r="A52" s="42" t="s">
        <v>436</v>
      </c>
      <c r="B52" s="42" t="s">
        <v>495</v>
      </c>
      <c r="C52" s="42" t="s">
        <v>499</v>
      </c>
      <c r="D52" s="42" t="s">
        <v>497</v>
      </c>
      <c r="E52" s="43">
        <v>35010000</v>
      </c>
      <c r="F52" s="43">
        <v>1943</v>
      </c>
    </row>
    <row r="53" spans="1:6" x14ac:dyDescent="0.25">
      <c r="A53" s="42" t="s">
        <v>436</v>
      </c>
      <c r="B53" s="42" t="s">
        <v>495</v>
      </c>
      <c r="C53" s="42" t="s">
        <v>500</v>
      </c>
      <c r="D53" s="42" t="s">
        <v>497</v>
      </c>
      <c r="E53" s="43">
        <v>35823000</v>
      </c>
      <c r="F53" s="43">
        <v>27</v>
      </c>
    </row>
    <row r="54" spans="1:6" x14ac:dyDescent="0.25">
      <c r="A54" s="42" t="s">
        <v>436</v>
      </c>
      <c r="B54" s="42" t="s">
        <v>495</v>
      </c>
      <c r="C54" s="42" t="s">
        <v>501</v>
      </c>
      <c r="D54" s="42" t="s">
        <v>497</v>
      </c>
      <c r="E54" s="43">
        <v>88610000</v>
      </c>
      <c r="F54" s="43">
        <v>2</v>
      </c>
    </row>
    <row r="55" spans="1:6" x14ac:dyDescent="0.25">
      <c r="A55" s="42" t="s">
        <v>436</v>
      </c>
      <c r="B55" s="42" t="s">
        <v>495</v>
      </c>
      <c r="C55" s="42" t="s">
        <v>502</v>
      </c>
      <c r="D55" s="42" t="s">
        <v>497</v>
      </c>
      <c r="E55" s="43">
        <v>85969000</v>
      </c>
      <c r="F55" s="43">
        <v>1</v>
      </c>
    </row>
    <row r="56" spans="1:6" x14ac:dyDescent="0.25">
      <c r="A56" s="42" t="s">
        <v>436</v>
      </c>
      <c r="B56" s="42" t="s">
        <v>495</v>
      </c>
      <c r="C56" s="42" t="s">
        <v>503</v>
      </c>
      <c r="D56" s="42" t="s">
        <v>497</v>
      </c>
      <c r="E56" s="43">
        <v>35323000</v>
      </c>
      <c r="F56" s="43">
        <v>2</v>
      </c>
    </row>
    <row r="57" spans="1:6" x14ac:dyDescent="0.25">
      <c r="A57" s="42" t="s">
        <v>436</v>
      </c>
      <c r="B57" s="42" t="s">
        <v>504</v>
      </c>
      <c r="C57" s="42" t="s">
        <v>504</v>
      </c>
      <c r="D57" s="42" t="s">
        <v>439</v>
      </c>
      <c r="E57" s="43">
        <v>85000000</v>
      </c>
      <c r="F57" s="43">
        <v>2</v>
      </c>
    </row>
    <row r="58" spans="1:6" x14ac:dyDescent="0.25">
      <c r="A58" s="42" t="s">
        <v>436</v>
      </c>
      <c r="B58" s="42" t="s">
        <v>504</v>
      </c>
      <c r="C58" s="42" t="s">
        <v>505</v>
      </c>
      <c r="D58" s="42" t="s">
        <v>439</v>
      </c>
      <c r="E58" s="43">
        <v>84807000</v>
      </c>
      <c r="F58" s="43">
        <v>1</v>
      </c>
    </row>
    <row r="59" spans="1:6" x14ac:dyDescent="0.25">
      <c r="A59" s="42" t="s">
        <v>436</v>
      </c>
      <c r="B59" s="42" t="s">
        <v>506</v>
      </c>
      <c r="C59" s="42" t="s">
        <v>507</v>
      </c>
      <c r="D59" s="42" t="s">
        <v>444</v>
      </c>
      <c r="E59" s="43">
        <v>20064000</v>
      </c>
      <c r="F59" s="43">
        <v>1</v>
      </c>
    </row>
    <row r="60" spans="1:6" x14ac:dyDescent="0.25">
      <c r="A60" s="42" t="s">
        <v>436</v>
      </c>
      <c r="B60" s="42" t="s">
        <v>506</v>
      </c>
      <c r="C60" s="42" t="s">
        <v>508</v>
      </c>
      <c r="D60" s="42" t="s">
        <v>444</v>
      </c>
      <c r="E60" s="43">
        <v>13700000</v>
      </c>
      <c r="F60" s="43">
        <v>1245</v>
      </c>
    </row>
    <row r="61" spans="1:6" x14ac:dyDescent="0.25">
      <c r="A61" s="42" t="s">
        <v>436</v>
      </c>
      <c r="B61" s="42" t="s">
        <v>506</v>
      </c>
      <c r="C61" s="42" t="s">
        <v>509</v>
      </c>
      <c r="D61" s="42" t="s">
        <v>444</v>
      </c>
      <c r="E61" s="43">
        <v>14600000</v>
      </c>
      <c r="F61" s="43">
        <v>1229</v>
      </c>
    </row>
    <row r="62" spans="1:6" x14ac:dyDescent="0.25">
      <c r="A62" s="42" t="s">
        <v>436</v>
      </c>
      <c r="B62" s="42" t="s">
        <v>506</v>
      </c>
      <c r="C62" s="42" t="s">
        <v>510</v>
      </c>
      <c r="D62" s="42" t="s">
        <v>444</v>
      </c>
      <c r="E62" s="43">
        <v>14250000</v>
      </c>
      <c r="F62" s="43">
        <v>46</v>
      </c>
    </row>
    <row r="63" spans="1:6" x14ac:dyDescent="0.25">
      <c r="A63" s="42" t="s">
        <v>436</v>
      </c>
      <c r="B63" s="42" t="s">
        <v>506</v>
      </c>
      <c r="C63" s="42" t="s">
        <v>511</v>
      </c>
      <c r="D63" s="42" t="s">
        <v>444</v>
      </c>
      <c r="E63" s="43">
        <v>18990000</v>
      </c>
      <c r="F63" s="43">
        <v>2</v>
      </c>
    </row>
    <row r="64" spans="1:6" x14ac:dyDescent="0.25">
      <c r="A64" s="42" t="s">
        <v>436</v>
      </c>
      <c r="B64" s="42" t="s">
        <v>512</v>
      </c>
      <c r="C64" s="42" t="s">
        <v>513</v>
      </c>
      <c r="D64" s="42" t="s">
        <v>439</v>
      </c>
      <c r="E64" s="43">
        <v>24200000</v>
      </c>
      <c r="F64" s="43">
        <v>4</v>
      </c>
    </row>
    <row r="65" spans="1:6" x14ac:dyDescent="0.25">
      <c r="A65" s="42" t="s">
        <v>436</v>
      </c>
      <c r="B65" s="42" t="s">
        <v>512</v>
      </c>
      <c r="C65" s="42" t="s">
        <v>514</v>
      </c>
      <c r="D65" s="42" t="s">
        <v>439</v>
      </c>
      <c r="E65" s="43">
        <v>23750000</v>
      </c>
      <c r="F65" s="43">
        <v>9</v>
      </c>
    </row>
    <row r="66" spans="1:6" x14ac:dyDescent="0.25">
      <c r="A66" s="42" t="s">
        <v>436</v>
      </c>
      <c r="B66" s="42" t="s">
        <v>512</v>
      </c>
      <c r="C66" s="42" t="s">
        <v>515</v>
      </c>
      <c r="D66" s="42" t="s">
        <v>439</v>
      </c>
      <c r="E66" s="43">
        <v>30525000</v>
      </c>
      <c r="F66" s="43">
        <v>4</v>
      </c>
    </row>
    <row r="67" spans="1:6" x14ac:dyDescent="0.25">
      <c r="A67" s="42" t="s">
        <v>436</v>
      </c>
      <c r="B67" s="42" t="s">
        <v>512</v>
      </c>
      <c r="C67" s="42" t="s">
        <v>516</v>
      </c>
      <c r="D67" s="42" t="s">
        <v>439</v>
      </c>
      <c r="E67" s="43">
        <v>31007000</v>
      </c>
      <c r="F67" s="43">
        <v>2</v>
      </c>
    </row>
    <row r="68" spans="1:6" x14ac:dyDescent="0.25">
      <c r="A68" s="42" t="s">
        <v>436</v>
      </c>
      <c r="B68" s="42" t="s">
        <v>512</v>
      </c>
      <c r="C68" s="42" t="s">
        <v>517</v>
      </c>
      <c r="D68" s="42" t="s">
        <v>439</v>
      </c>
      <c r="E68" s="43">
        <v>32950000</v>
      </c>
      <c r="F68" s="43">
        <v>3</v>
      </c>
    </row>
    <row r="69" spans="1:6" x14ac:dyDescent="0.25">
      <c r="A69" s="42" t="s">
        <v>436</v>
      </c>
      <c r="B69" s="42" t="s">
        <v>512</v>
      </c>
      <c r="C69" s="42" t="s">
        <v>518</v>
      </c>
      <c r="D69" s="42" t="s">
        <v>439</v>
      </c>
      <c r="E69" s="43">
        <v>35917000</v>
      </c>
      <c r="F69" s="43">
        <v>1049</v>
      </c>
    </row>
    <row r="70" spans="1:6" x14ac:dyDescent="0.25">
      <c r="A70" s="42" t="s">
        <v>436</v>
      </c>
      <c r="B70" s="42" t="s">
        <v>512</v>
      </c>
      <c r="C70" s="42" t="s">
        <v>519</v>
      </c>
      <c r="D70" s="42" t="s">
        <v>439</v>
      </c>
      <c r="E70" s="43">
        <v>34975000</v>
      </c>
      <c r="F70" s="43">
        <v>62</v>
      </c>
    </row>
    <row r="71" spans="1:6" x14ac:dyDescent="0.25">
      <c r="A71" s="42" t="s">
        <v>436</v>
      </c>
      <c r="B71" s="42" t="s">
        <v>512</v>
      </c>
      <c r="C71" s="42" t="s">
        <v>520</v>
      </c>
      <c r="D71" s="42" t="s">
        <v>439</v>
      </c>
      <c r="E71" s="43">
        <v>31040000</v>
      </c>
      <c r="F71" s="43">
        <v>4457</v>
      </c>
    </row>
    <row r="72" spans="1:6" x14ac:dyDescent="0.25">
      <c r="A72" s="42" t="s">
        <v>436</v>
      </c>
      <c r="B72" s="42" t="s">
        <v>512</v>
      </c>
      <c r="C72" s="42" t="s">
        <v>521</v>
      </c>
      <c r="D72" s="42" t="s">
        <v>439</v>
      </c>
      <c r="E72" s="43">
        <v>31443000</v>
      </c>
      <c r="F72" s="43">
        <v>493</v>
      </c>
    </row>
    <row r="73" spans="1:6" x14ac:dyDescent="0.25">
      <c r="A73" s="42" t="s">
        <v>436</v>
      </c>
      <c r="B73" s="42" t="s">
        <v>512</v>
      </c>
      <c r="C73" s="42" t="s">
        <v>522</v>
      </c>
      <c r="D73" s="42" t="s">
        <v>439</v>
      </c>
      <c r="E73" s="43">
        <v>42325000</v>
      </c>
      <c r="F73" s="43">
        <v>2</v>
      </c>
    </row>
    <row r="74" spans="1:6" x14ac:dyDescent="0.25">
      <c r="A74" s="42" t="s">
        <v>436</v>
      </c>
      <c r="B74" s="42" t="s">
        <v>523</v>
      </c>
      <c r="C74" s="42" t="s">
        <v>524</v>
      </c>
      <c r="D74" s="42" t="s">
        <v>525</v>
      </c>
      <c r="E74" s="43">
        <v>9000000</v>
      </c>
      <c r="F74" s="43">
        <v>1</v>
      </c>
    </row>
    <row r="75" spans="1:6" x14ac:dyDescent="0.25">
      <c r="A75" s="42" t="s">
        <v>436</v>
      </c>
      <c r="B75" s="42" t="s">
        <v>523</v>
      </c>
      <c r="C75" s="42" t="s">
        <v>526</v>
      </c>
      <c r="D75" s="42" t="s">
        <v>525</v>
      </c>
      <c r="E75" s="43">
        <v>7650000</v>
      </c>
      <c r="F75" s="43">
        <v>1749</v>
      </c>
    </row>
    <row r="76" spans="1:6" x14ac:dyDescent="0.25">
      <c r="A76" s="42" t="s">
        <v>436</v>
      </c>
      <c r="B76" s="42" t="s">
        <v>523</v>
      </c>
      <c r="C76" s="42" t="s">
        <v>527</v>
      </c>
      <c r="D76" s="42" t="s">
        <v>525</v>
      </c>
      <c r="E76" s="43">
        <v>9300000</v>
      </c>
      <c r="F76" s="43">
        <v>8</v>
      </c>
    </row>
    <row r="77" spans="1:6" x14ac:dyDescent="0.25">
      <c r="A77" s="42" t="s">
        <v>436</v>
      </c>
      <c r="B77" s="42" t="s">
        <v>523</v>
      </c>
      <c r="C77" s="42" t="s">
        <v>528</v>
      </c>
      <c r="D77" s="42" t="s">
        <v>525</v>
      </c>
      <c r="E77" s="43">
        <v>8500000</v>
      </c>
      <c r="F77" s="43">
        <v>946</v>
      </c>
    </row>
    <row r="78" spans="1:6" x14ac:dyDescent="0.25">
      <c r="A78" s="42" t="s">
        <v>436</v>
      </c>
      <c r="B78" s="42" t="s">
        <v>529</v>
      </c>
      <c r="C78" s="42" t="s">
        <v>530</v>
      </c>
      <c r="D78" s="42" t="s">
        <v>444</v>
      </c>
      <c r="E78" s="43">
        <v>16000000</v>
      </c>
      <c r="F78" s="43">
        <v>485</v>
      </c>
    </row>
    <row r="79" spans="1:6" x14ac:dyDescent="0.25">
      <c r="A79" s="42" t="s">
        <v>436</v>
      </c>
      <c r="B79" s="42" t="s">
        <v>529</v>
      </c>
      <c r="C79" s="42" t="s">
        <v>531</v>
      </c>
      <c r="D79" s="42" t="s">
        <v>444</v>
      </c>
      <c r="E79" s="43">
        <v>13200000</v>
      </c>
      <c r="F79" s="43">
        <v>7</v>
      </c>
    </row>
    <row r="80" spans="1:6" x14ac:dyDescent="0.25">
      <c r="A80" s="42" t="s">
        <v>436</v>
      </c>
      <c r="B80" s="42" t="s">
        <v>529</v>
      </c>
      <c r="C80" s="42" t="s">
        <v>532</v>
      </c>
      <c r="D80" s="42" t="s">
        <v>444</v>
      </c>
      <c r="E80" s="43">
        <v>14300000</v>
      </c>
      <c r="F80" s="43">
        <v>8</v>
      </c>
    </row>
    <row r="81" spans="1:6" x14ac:dyDescent="0.25">
      <c r="A81" s="42" t="s">
        <v>436</v>
      </c>
      <c r="B81" s="42" t="s">
        <v>529</v>
      </c>
      <c r="C81" s="42" t="s">
        <v>533</v>
      </c>
      <c r="D81" s="42" t="s">
        <v>444</v>
      </c>
      <c r="E81" s="43">
        <v>15300000</v>
      </c>
      <c r="F81" s="43">
        <v>3411</v>
      </c>
    </row>
    <row r="82" spans="1:6" x14ac:dyDescent="0.25">
      <c r="A82" s="42" t="s">
        <v>436</v>
      </c>
      <c r="B82" s="42" t="s">
        <v>529</v>
      </c>
      <c r="C82" s="42" t="s">
        <v>534</v>
      </c>
      <c r="D82" s="42" t="s">
        <v>444</v>
      </c>
      <c r="E82" s="43">
        <v>8600000</v>
      </c>
      <c r="F82" s="43">
        <v>13</v>
      </c>
    </row>
    <row r="83" spans="1:6" x14ac:dyDescent="0.25">
      <c r="A83" s="42" t="s">
        <v>436</v>
      </c>
      <c r="B83" s="42" t="s">
        <v>529</v>
      </c>
      <c r="C83" s="42" t="s">
        <v>535</v>
      </c>
      <c r="D83" s="42" t="s">
        <v>444</v>
      </c>
      <c r="E83" s="43">
        <v>8600000</v>
      </c>
      <c r="F83" s="43">
        <v>6</v>
      </c>
    </row>
    <row r="84" spans="1:6" x14ac:dyDescent="0.25">
      <c r="A84" s="42" t="s">
        <v>436</v>
      </c>
      <c r="B84" s="42" t="s">
        <v>529</v>
      </c>
      <c r="C84" s="42" t="s">
        <v>536</v>
      </c>
      <c r="D84" s="42" t="s">
        <v>444</v>
      </c>
      <c r="E84" s="43">
        <v>21375000</v>
      </c>
      <c r="F84" s="43">
        <v>8180</v>
      </c>
    </row>
    <row r="85" spans="1:6" x14ac:dyDescent="0.25">
      <c r="A85" s="42" t="s">
        <v>436</v>
      </c>
      <c r="B85" s="42" t="s">
        <v>529</v>
      </c>
      <c r="C85" s="42" t="s">
        <v>537</v>
      </c>
      <c r="D85" s="42" t="s">
        <v>444</v>
      </c>
      <c r="E85" s="43">
        <v>14950000</v>
      </c>
      <c r="F85" s="43">
        <v>5321</v>
      </c>
    </row>
    <row r="86" spans="1:6" x14ac:dyDescent="0.25">
      <c r="A86" s="42" t="s">
        <v>436</v>
      </c>
      <c r="B86" s="42" t="s">
        <v>529</v>
      </c>
      <c r="C86" s="42" t="s">
        <v>538</v>
      </c>
      <c r="D86" s="42" t="s">
        <v>444</v>
      </c>
      <c r="E86" s="43">
        <v>9900000</v>
      </c>
      <c r="F86" s="43">
        <v>4992</v>
      </c>
    </row>
    <row r="87" spans="1:6" x14ac:dyDescent="0.25">
      <c r="A87" s="42" t="s">
        <v>436</v>
      </c>
      <c r="B87" s="42" t="s">
        <v>539</v>
      </c>
      <c r="C87" s="42" t="s">
        <v>540</v>
      </c>
      <c r="D87" s="42" t="s">
        <v>525</v>
      </c>
      <c r="E87" s="43">
        <v>12500000</v>
      </c>
      <c r="F87" s="43">
        <v>1</v>
      </c>
    </row>
    <row r="88" spans="1:6" x14ac:dyDescent="0.25">
      <c r="A88" s="42" t="s">
        <v>436</v>
      </c>
      <c r="B88" s="42" t="s">
        <v>539</v>
      </c>
      <c r="C88" s="42" t="s">
        <v>541</v>
      </c>
      <c r="D88" s="42" t="s">
        <v>525</v>
      </c>
      <c r="E88" s="43">
        <v>13000000</v>
      </c>
      <c r="F88" s="43">
        <v>1</v>
      </c>
    </row>
    <row r="89" spans="1:6" x14ac:dyDescent="0.25">
      <c r="A89" s="42" t="s">
        <v>436</v>
      </c>
      <c r="B89" s="42" t="s">
        <v>539</v>
      </c>
      <c r="C89" s="42" t="s">
        <v>542</v>
      </c>
      <c r="D89" s="42" t="s">
        <v>525</v>
      </c>
      <c r="E89" s="43">
        <v>13500000</v>
      </c>
      <c r="F89" s="43">
        <v>177</v>
      </c>
    </row>
    <row r="90" spans="1:6" x14ac:dyDescent="0.25">
      <c r="A90" s="42" t="s">
        <v>436</v>
      </c>
      <c r="B90" s="42" t="s">
        <v>539</v>
      </c>
      <c r="C90" s="42" t="s">
        <v>543</v>
      </c>
      <c r="D90" s="42" t="s">
        <v>525</v>
      </c>
      <c r="E90" s="43">
        <v>24537000</v>
      </c>
      <c r="F90" s="43">
        <v>5</v>
      </c>
    </row>
    <row r="91" spans="1:6" x14ac:dyDescent="0.25">
      <c r="A91" s="42" t="s">
        <v>436</v>
      </c>
      <c r="B91" s="42" t="s">
        <v>539</v>
      </c>
      <c r="C91" s="42" t="s">
        <v>544</v>
      </c>
      <c r="D91" s="42" t="s">
        <v>525</v>
      </c>
      <c r="E91" s="43">
        <v>14700000</v>
      </c>
      <c r="F91" s="43">
        <v>18</v>
      </c>
    </row>
    <row r="92" spans="1:6" x14ac:dyDescent="0.25">
      <c r="A92" s="42" t="s">
        <v>436</v>
      </c>
      <c r="B92" s="42" t="s">
        <v>539</v>
      </c>
      <c r="C92" s="42" t="s">
        <v>545</v>
      </c>
      <c r="D92" s="42" t="s">
        <v>525</v>
      </c>
      <c r="E92" s="43">
        <v>24560000</v>
      </c>
      <c r="F92" s="43">
        <v>278</v>
      </c>
    </row>
    <row r="93" spans="1:6" x14ac:dyDescent="0.25">
      <c r="A93" s="42" t="s">
        <v>436</v>
      </c>
      <c r="B93" s="42" t="s">
        <v>539</v>
      </c>
      <c r="C93" s="42" t="s">
        <v>546</v>
      </c>
      <c r="D93" s="42" t="s">
        <v>525</v>
      </c>
      <c r="E93" s="43">
        <v>14750000</v>
      </c>
      <c r="F93" s="43">
        <v>137</v>
      </c>
    </row>
    <row r="94" spans="1:6" x14ac:dyDescent="0.25">
      <c r="A94" s="42" t="s">
        <v>436</v>
      </c>
      <c r="B94" s="42" t="s">
        <v>539</v>
      </c>
      <c r="C94" s="42" t="s">
        <v>547</v>
      </c>
      <c r="D94" s="42" t="s">
        <v>525</v>
      </c>
      <c r="E94" s="43">
        <v>13150000</v>
      </c>
      <c r="F94" s="43">
        <v>2</v>
      </c>
    </row>
    <row r="95" spans="1:6" x14ac:dyDescent="0.25">
      <c r="A95" s="42" t="s">
        <v>436</v>
      </c>
      <c r="B95" s="42" t="s">
        <v>539</v>
      </c>
      <c r="C95" s="42" t="s">
        <v>548</v>
      </c>
      <c r="D95" s="42" t="s">
        <v>525</v>
      </c>
      <c r="E95" s="43">
        <v>10100000</v>
      </c>
      <c r="F95" s="43">
        <v>1</v>
      </c>
    </row>
    <row r="96" spans="1:6" x14ac:dyDescent="0.25">
      <c r="A96" s="42" t="s">
        <v>436</v>
      </c>
      <c r="B96" s="42" t="s">
        <v>549</v>
      </c>
      <c r="C96" s="42" t="s">
        <v>550</v>
      </c>
      <c r="D96" s="42" t="s">
        <v>525</v>
      </c>
      <c r="E96" s="43">
        <v>10700000</v>
      </c>
      <c r="F96" s="43">
        <v>2</v>
      </c>
    </row>
    <row r="97" spans="1:6" x14ac:dyDescent="0.25">
      <c r="A97" s="42" t="s">
        <v>436</v>
      </c>
      <c r="B97" s="42" t="s">
        <v>549</v>
      </c>
      <c r="C97" s="42" t="s">
        <v>551</v>
      </c>
      <c r="D97" s="42" t="s">
        <v>525</v>
      </c>
      <c r="E97" s="43">
        <v>10500000</v>
      </c>
      <c r="F97" s="43">
        <v>4</v>
      </c>
    </row>
    <row r="98" spans="1:6" x14ac:dyDescent="0.25">
      <c r="A98" s="42" t="s">
        <v>436</v>
      </c>
      <c r="B98" s="42" t="s">
        <v>549</v>
      </c>
      <c r="C98" s="42" t="s">
        <v>552</v>
      </c>
      <c r="D98" s="42" t="s">
        <v>525</v>
      </c>
      <c r="E98" s="43">
        <v>25431000</v>
      </c>
      <c r="F98" s="43">
        <v>135</v>
      </c>
    </row>
    <row r="99" spans="1:6" x14ac:dyDescent="0.25">
      <c r="A99" s="42" t="s">
        <v>436</v>
      </c>
      <c r="B99" s="42" t="s">
        <v>549</v>
      </c>
      <c r="C99" s="42" t="s">
        <v>553</v>
      </c>
      <c r="D99" s="42" t="s">
        <v>525</v>
      </c>
      <c r="E99" s="43">
        <v>24185000</v>
      </c>
      <c r="F99" s="43">
        <v>136</v>
      </c>
    </row>
    <row r="100" spans="1:6" x14ac:dyDescent="0.25">
      <c r="A100" s="42" t="s">
        <v>436</v>
      </c>
      <c r="B100" s="42" t="s">
        <v>549</v>
      </c>
      <c r="C100" s="42" t="s">
        <v>554</v>
      </c>
      <c r="D100" s="42" t="s">
        <v>525</v>
      </c>
      <c r="E100" s="43">
        <v>25523000</v>
      </c>
      <c r="F100" s="43">
        <v>13</v>
      </c>
    </row>
    <row r="101" spans="1:6" x14ac:dyDescent="0.25">
      <c r="A101" s="42" t="s">
        <v>436</v>
      </c>
      <c r="B101" s="42" t="s">
        <v>549</v>
      </c>
      <c r="C101" s="42" t="s">
        <v>555</v>
      </c>
      <c r="D101" s="42" t="s">
        <v>525</v>
      </c>
      <c r="E101" s="43">
        <v>25181000</v>
      </c>
      <c r="F101" s="43">
        <v>9</v>
      </c>
    </row>
    <row r="102" spans="1:6" x14ac:dyDescent="0.25">
      <c r="A102" s="42" t="s">
        <v>436</v>
      </c>
      <c r="B102" s="42" t="s">
        <v>549</v>
      </c>
      <c r="C102" s="42" t="s">
        <v>556</v>
      </c>
      <c r="D102" s="42" t="s">
        <v>525</v>
      </c>
      <c r="E102" s="43">
        <v>20040000</v>
      </c>
      <c r="F102" s="43">
        <v>1163</v>
      </c>
    </row>
    <row r="103" spans="1:6" x14ac:dyDescent="0.25">
      <c r="A103" s="42" t="s">
        <v>436</v>
      </c>
      <c r="B103" s="42" t="s">
        <v>549</v>
      </c>
      <c r="C103" s="42" t="s">
        <v>557</v>
      </c>
      <c r="D103" s="42" t="s">
        <v>525</v>
      </c>
      <c r="E103" s="43">
        <v>19387000</v>
      </c>
      <c r="F103" s="43">
        <v>224</v>
      </c>
    </row>
    <row r="104" spans="1:6" x14ac:dyDescent="0.25">
      <c r="A104" s="42" t="s">
        <v>436</v>
      </c>
      <c r="B104" s="42" t="s">
        <v>549</v>
      </c>
      <c r="C104" s="42" t="s">
        <v>558</v>
      </c>
      <c r="D104" s="42" t="s">
        <v>525</v>
      </c>
      <c r="E104" s="43">
        <v>11600000</v>
      </c>
      <c r="F104" s="43">
        <v>14</v>
      </c>
    </row>
    <row r="105" spans="1:6" x14ac:dyDescent="0.25">
      <c r="A105" s="42" t="s">
        <v>436</v>
      </c>
      <c r="B105" s="42" t="s">
        <v>549</v>
      </c>
      <c r="C105" s="42" t="s">
        <v>559</v>
      </c>
      <c r="D105" s="42" t="s">
        <v>525</v>
      </c>
      <c r="E105" s="43">
        <v>12200000</v>
      </c>
      <c r="F105" s="43">
        <v>1</v>
      </c>
    </row>
    <row r="106" spans="1:6" x14ac:dyDescent="0.25">
      <c r="A106" s="42" t="s">
        <v>436</v>
      </c>
      <c r="B106" s="42" t="s">
        <v>549</v>
      </c>
      <c r="C106" s="42" t="s">
        <v>560</v>
      </c>
      <c r="D106" s="42" t="s">
        <v>525</v>
      </c>
      <c r="E106" s="43">
        <v>10200000</v>
      </c>
      <c r="F106" s="43">
        <v>4</v>
      </c>
    </row>
    <row r="107" spans="1:6" x14ac:dyDescent="0.25">
      <c r="A107" s="42" t="s">
        <v>436</v>
      </c>
      <c r="B107" s="42" t="s">
        <v>549</v>
      </c>
      <c r="C107" s="42" t="s">
        <v>561</v>
      </c>
      <c r="D107" s="42" t="s">
        <v>525</v>
      </c>
      <c r="E107" s="43">
        <v>9750000</v>
      </c>
      <c r="F107" s="43">
        <v>1</v>
      </c>
    </row>
    <row r="108" spans="1:6" x14ac:dyDescent="0.25">
      <c r="A108" s="42" t="s">
        <v>436</v>
      </c>
      <c r="B108" s="42" t="s">
        <v>562</v>
      </c>
      <c r="C108" s="42" t="s">
        <v>563</v>
      </c>
      <c r="D108" s="42" t="s">
        <v>444</v>
      </c>
      <c r="E108" s="43">
        <v>13400000</v>
      </c>
      <c r="F108" s="43">
        <v>1</v>
      </c>
    </row>
    <row r="109" spans="1:6" x14ac:dyDescent="0.25">
      <c r="A109" s="42" t="s">
        <v>436</v>
      </c>
      <c r="B109" s="42" t="s">
        <v>562</v>
      </c>
      <c r="C109" s="42" t="s">
        <v>564</v>
      </c>
      <c r="D109" s="42" t="s">
        <v>444</v>
      </c>
      <c r="E109" s="43">
        <v>11400000</v>
      </c>
      <c r="F109" s="43">
        <v>1</v>
      </c>
    </row>
    <row r="110" spans="1:6" x14ac:dyDescent="0.25">
      <c r="A110" s="42" t="s">
        <v>436</v>
      </c>
      <c r="B110" s="42" t="s">
        <v>562</v>
      </c>
      <c r="C110" s="42" t="s">
        <v>565</v>
      </c>
      <c r="D110" s="42" t="s">
        <v>444</v>
      </c>
      <c r="E110" s="43">
        <v>11800000</v>
      </c>
      <c r="F110" s="43">
        <v>1</v>
      </c>
    </row>
    <row r="111" spans="1:6" x14ac:dyDescent="0.25">
      <c r="A111" s="42" t="s">
        <v>436</v>
      </c>
      <c r="B111" s="42" t="s">
        <v>562</v>
      </c>
      <c r="C111" s="42" t="s">
        <v>566</v>
      </c>
      <c r="D111" s="42" t="s">
        <v>444</v>
      </c>
      <c r="E111" s="43">
        <v>12000000</v>
      </c>
      <c r="F111" s="43">
        <v>10</v>
      </c>
    </row>
    <row r="112" spans="1:6" x14ac:dyDescent="0.25">
      <c r="A112" s="42" t="s">
        <v>436</v>
      </c>
      <c r="B112" s="42" t="s">
        <v>562</v>
      </c>
      <c r="C112" s="42" t="s">
        <v>567</v>
      </c>
      <c r="D112" s="42" t="s">
        <v>444</v>
      </c>
      <c r="E112" s="43">
        <v>13000000</v>
      </c>
      <c r="F112" s="43">
        <v>1</v>
      </c>
    </row>
    <row r="113" spans="1:6" x14ac:dyDescent="0.25">
      <c r="A113" s="42" t="s">
        <v>436</v>
      </c>
      <c r="B113" s="42" t="s">
        <v>562</v>
      </c>
      <c r="C113" s="42" t="s">
        <v>568</v>
      </c>
      <c r="D113" s="42" t="s">
        <v>444</v>
      </c>
      <c r="E113" s="43">
        <v>12550000</v>
      </c>
      <c r="F113" s="43">
        <v>8</v>
      </c>
    </row>
    <row r="114" spans="1:6" x14ac:dyDescent="0.25">
      <c r="A114" s="42" t="s">
        <v>436</v>
      </c>
      <c r="B114" s="42" t="s">
        <v>562</v>
      </c>
      <c r="C114" s="42" t="s">
        <v>569</v>
      </c>
      <c r="D114" s="42" t="s">
        <v>444</v>
      </c>
      <c r="E114" s="43">
        <v>23141000</v>
      </c>
      <c r="F114" s="43">
        <v>614</v>
      </c>
    </row>
    <row r="115" spans="1:6" x14ac:dyDescent="0.25">
      <c r="A115" s="42" t="s">
        <v>436</v>
      </c>
      <c r="B115" s="42" t="s">
        <v>562</v>
      </c>
      <c r="C115" s="42" t="s">
        <v>570</v>
      </c>
      <c r="D115" s="42" t="s">
        <v>444</v>
      </c>
      <c r="E115" s="43">
        <v>22072000</v>
      </c>
      <c r="F115" s="43">
        <v>573</v>
      </c>
    </row>
    <row r="116" spans="1:6" x14ac:dyDescent="0.25">
      <c r="A116" s="42" t="s">
        <v>436</v>
      </c>
      <c r="B116" s="42" t="s">
        <v>562</v>
      </c>
      <c r="C116" s="42" t="s">
        <v>571</v>
      </c>
      <c r="D116" s="42" t="s">
        <v>444</v>
      </c>
      <c r="E116" s="43">
        <v>9950000</v>
      </c>
      <c r="F116" s="43">
        <v>655</v>
      </c>
    </row>
    <row r="117" spans="1:6" x14ac:dyDescent="0.25">
      <c r="A117" s="42" t="s">
        <v>436</v>
      </c>
      <c r="B117" s="42" t="s">
        <v>562</v>
      </c>
      <c r="C117" s="42" t="s">
        <v>572</v>
      </c>
      <c r="D117" s="42" t="s">
        <v>444</v>
      </c>
      <c r="E117" s="43">
        <v>9450000</v>
      </c>
      <c r="F117" s="43">
        <v>4</v>
      </c>
    </row>
    <row r="118" spans="1:6" x14ac:dyDescent="0.25">
      <c r="A118" s="42" t="s">
        <v>436</v>
      </c>
      <c r="B118" s="42" t="s">
        <v>562</v>
      </c>
      <c r="C118" s="42" t="s">
        <v>573</v>
      </c>
      <c r="D118" s="42" t="s">
        <v>444</v>
      </c>
      <c r="E118" s="43">
        <v>22823000</v>
      </c>
      <c r="F118" s="43">
        <v>3209</v>
      </c>
    </row>
    <row r="119" spans="1:6" x14ac:dyDescent="0.25">
      <c r="A119" s="42" t="s">
        <v>436</v>
      </c>
      <c r="B119" s="42" t="s">
        <v>562</v>
      </c>
      <c r="C119" s="42" t="s">
        <v>574</v>
      </c>
      <c r="D119" s="42" t="s">
        <v>444</v>
      </c>
      <c r="E119" s="43">
        <v>20050000</v>
      </c>
      <c r="F119" s="43">
        <v>1858</v>
      </c>
    </row>
    <row r="120" spans="1:6" x14ac:dyDescent="0.25">
      <c r="A120" s="42" t="s">
        <v>436</v>
      </c>
      <c r="B120" s="42" t="s">
        <v>562</v>
      </c>
      <c r="C120" s="42" t="s">
        <v>575</v>
      </c>
      <c r="D120" s="42" t="s">
        <v>444</v>
      </c>
      <c r="E120" s="43">
        <v>21842000</v>
      </c>
      <c r="F120" s="43">
        <v>205</v>
      </c>
    </row>
    <row r="121" spans="1:6" x14ac:dyDescent="0.25">
      <c r="A121" s="42" t="s">
        <v>436</v>
      </c>
      <c r="B121" s="42" t="s">
        <v>562</v>
      </c>
      <c r="C121" s="42" t="s">
        <v>576</v>
      </c>
      <c r="D121" s="42" t="s">
        <v>444</v>
      </c>
      <c r="E121" s="43">
        <v>18250000</v>
      </c>
      <c r="F121" s="43">
        <v>3680</v>
      </c>
    </row>
    <row r="122" spans="1:6" x14ac:dyDescent="0.25">
      <c r="A122" s="42" t="s">
        <v>436</v>
      </c>
      <c r="B122" s="42" t="s">
        <v>562</v>
      </c>
      <c r="C122" s="42" t="s">
        <v>577</v>
      </c>
      <c r="D122" s="42" t="s">
        <v>444</v>
      </c>
      <c r="E122" s="43">
        <v>25398500</v>
      </c>
      <c r="F122" s="43">
        <v>135</v>
      </c>
    </row>
    <row r="123" spans="1:6" x14ac:dyDescent="0.25">
      <c r="A123" s="42" t="s">
        <v>436</v>
      </c>
      <c r="B123" s="42" t="s">
        <v>562</v>
      </c>
      <c r="C123" s="42" t="s">
        <v>578</v>
      </c>
      <c r="D123" s="42" t="s">
        <v>444</v>
      </c>
      <c r="E123" s="43">
        <v>17800000</v>
      </c>
      <c r="F123" s="43">
        <v>1815</v>
      </c>
    </row>
    <row r="124" spans="1:6" x14ac:dyDescent="0.25">
      <c r="A124" s="42" t="s">
        <v>436</v>
      </c>
      <c r="B124" s="42" t="s">
        <v>562</v>
      </c>
      <c r="C124" s="42" t="s">
        <v>579</v>
      </c>
      <c r="D124" s="42" t="s">
        <v>444</v>
      </c>
      <c r="E124" s="43">
        <v>13650000</v>
      </c>
      <c r="F124" s="43">
        <v>2</v>
      </c>
    </row>
    <row r="125" spans="1:6" x14ac:dyDescent="0.25">
      <c r="A125" s="42" t="s">
        <v>436</v>
      </c>
      <c r="B125" s="42" t="s">
        <v>562</v>
      </c>
      <c r="C125" s="42" t="s">
        <v>580</v>
      </c>
      <c r="D125" s="42" t="s">
        <v>444</v>
      </c>
      <c r="E125" s="43">
        <v>14300000</v>
      </c>
      <c r="F125" s="43">
        <v>15</v>
      </c>
    </row>
    <row r="126" spans="1:6" x14ac:dyDescent="0.25">
      <c r="A126" s="42" t="s">
        <v>436</v>
      </c>
      <c r="B126" s="42" t="s">
        <v>562</v>
      </c>
      <c r="C126" s="42" t="s">
        <v>581</v>
      </c>
      <c r="D126" s="42" t="s">
        <v>444</v>
      </c>
      <c r="E126" s="43">
        <v>22754000</v>
      </c>
      <c r="F126" s="43">
        <v>516</v>
      </c>
    </row>
    <row r="127" spans="1:6" x14ac:dyDescent="0.25">
      <c r="A127" s="42" t="s">
        <v>436</v>
      </c>
      <c r="B127" s="42" t="s">
        <v>582</v>
      </c>
      <c r="C127" s="42" t="s">
        <v>583</v>
      </c>
      <c r="D127" s="42" t="s">
        <v>465</v>
      </c>
      <c r="E127" s="43">
        <v>21100000</v>
      </c>
      <c r="F127" s="43">
        <v>511</v>
      </c>
    </row>
    <row r="128" spans="1:6" x14ac:dyDescent="0.25">
      <c r="A128" s="42" t="s">
        <v>436</v>
      </c>
      <c r="B128" s="42" t="s">
        <v>582</v>
      </c>
      <c r="C128" s="42" t="s">
        <v>584</v>
      </c>
      <c r="D128" s="42" t="s">
        <v>465</v>
      </c>
      <c r="E128" s="43">
        <v>13350000</v>
      </c>
      <c r="F128" s="43">
        <v>390</v>
      </c>
    </row>
    <row r="129" spans="1:6" x14ac:dyDescent="0.25">
      <c r="A129" s="42" t="s">
        <v>436</v>
      </c>
      <c r="B129" s="42" t="s">
        <v>582</v>
      </c>
      <c r="C129" s="42" t="s">
        <v>585</v>
      </c>
      <c r="D129" s="42" t="s">
        <v>465</v>
      </c>
      <c r="E129" s="43">
        <v>12600000</v>
      </c>
      <c r="F129" s="43">
        <v>23</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D6257-B009-41B4-AC66-64F2EFE646A6}">
  <sheetPr>
    <tabColor theme="5" tint="-0.249977111117893"/>
  </sheetPr>
  <dimension ref="A1:AO129"/>
  <sheetViews>
    <sheetView zoomScaleNormal="100" workbookViewId="0">
      <pane xSplit="1" topLeftCell="B1" activePane="topRight" state="frozen"/>
      <selection pane="topRight" sqref="A1:A1048576"/>
    </sheetView>
  </sheetViews>
  <sheetFormatPr defaultRowHeight="15" x14ac:dyDescent="0.25"/>
  <cols>
    <col min="2" max="2" width="12.85546875" bestFit="1" customWidth="1"/>
    <col min="3" max="3" width="17.85546875" bestFit="1" customWidth="1"/>
    <col min="4" max="4" width="17.85546875" customWidth="1"/>
    <col min="5" max="5" width="17.5703125" style="45" bestFit="1" customWidth="1"/>
    <col min="6" max="6" width="12.140625" customWidth="1"/>
    <col min="10" max="10" width="10.140625" customWidth="1"/>
  </cols>
  <sheetData>
    <row r="1" spans="1:41" x14ac:dyDescent="0.25">
      <c r="A1" s="40" t="s">
        <v>430</v>
      </c>
      <c r="B1" s="40" t="s">
        <v>431</v>
      </c>
      <c r="C1" s="40" t="s">
        <v>432</v>
      </c>
      <c r="D1" s="40" t="s">
        <v>433</v>
      </c>
      <c r="E1" s="41" t="s">
        <v>434</v>
      </c>
      <c r="F1" s="41" t="s">
        <v>435</v>
      </c>
    </row>
    <row r="2" spans="1:41" x14ac:dyDescent="0.25">
      <c r="A2" s="42" t="s">
        <v>436</v>
      </c>
      <c r="B2" s="42" t="s">
        <v>437</v>
      </c>
      <c r="C2" s="42" t="s">
        <v>438</v>
      </c>
      <c r="D2" s="42" t="s">
        <v>439</v>
      </c>
      <c r="E2" s="43">
        <v>34890000</v>
      </c>
      <c r="F2" s="43">
        <v>60</v>
      </c>
    </row>
    <row r="3" spans="1:41" x14ac:dyDescent="0.25">
      <c r="A3" s="42" t="s">
        <v>436</v>
      </c>
      <c r="B3" s="42" t="s">
        <v>437</v>
      </c>
      <c r="C3" s="42" t="s">
        <v>440</v>
      </c>
      <c r="D3" s="42" t="s">
        <v>439</v>
      </c>
      <c r="E3" s="43">
        <v>30550000</v>
      </c>
      <c r="F3" s="43">
        <v>109</v>
      </c>
    </row>
    <row r="4" spans="1:41" x14ac:dyDescent="0.25">
      <c r="A4" s="42" t="s">
        <v>436</v>
      </c>
      <c r="B4" s="42" t="s">
        <v>437</v>
      </c>
      <c r="C4" s="42" t="s">
        <v>441</v>
      </c>
      <c r="D4" s="42" t="s">
        <v>439</v>
      </c>
      <c r="E4" s="43">
        <v>34700000</v>
      </c>
      <c r="F4" s="43">
        <v>576</v>
      </c>
    </row>
    <row r="5" spans="1:41" x14ac:dyDescent="0.25">
      <c r="A5" s="42" t="s">
        <v>436</v>
      </c>
      <c r="B5" s="42" t="s">
        <v>442</v>
      </c>
      <c r="C5" s="42" t="s">
        <v>443</v>
      </c>
      <c r="D5" s="42" t="s">
        <v>444</v>
      </c>
      <c r="E5" s="43">
        <v>12500000</v>
      </c>
      <c r="F5" s="43">
        <v>20</v>
      </c>
    </row>
    <row r="6" spans="1:41" x14ac:dyDescent="0.25">
      <c r="A6" s="42" t="s">
        <v>436</v>
      </c>
      <c r="B6" s="42" t="s">
        <v>442</v>
      </c>
      <c r="C6" s="42" t="s">
        <v>445</v>
      </c>
      <c r="D6" s="42" t="s">
        <v>444</v>
      </c>
      <c r="E6" s="43">
        <v>10100000</v>
      </c>
      <c r="F6" s="43">
        <v>7</v>
      </c>
    </row>
    <row r="7" spans="1:41" x14ac:dyDescent="0.25">
      <c r="A7" s="42" t="s">
        <v>436</v>
      </c>
      <c r="B7" s="42" t="s">
        <v>442</v>
      </c>
      <c r="C7" s="42" t="s">
        <v>446</v>
      </c>
      <c r="D7" s="42" t="s">
        <v>444</v>
      </c>
      <c r="E7" s="43">
        <v>11875000</v>
      </c>
      <c r="F7" s="43">
        <v>1</v>
      </c>
    </row>
    <row r="8" spans="1:41" x14ac:dyDescent="0.25">
      <c r="A8" s="42" t="s">
        <v>436</v>
      </c>
      <c r="B8" s="42" t="s">
        <v>442</v>
      </c>
      <c r="C8" s="42" t="s">
        <v>447</v>
      </c>
      <c r="D8" s="42" t="s">
        <v>444</v>
      </c>
      <c r="E8" s="43">
        <v>18316000</v>
      </c>
      <c r="F8" s="43">
        <v>1746</v>
      </c>
    </row>
    <row r="9" spans="1:41" x14ac:dyDescent="0.25">
      <c r="A9" s="42" t="s">
        <v>436</v>
      </c>
      <c r="B9" s="42" t="s">
        <v>442</v>
      </c>
      <c r="C9" s="42" t="s">
        <v>448</v>
      </c>
      <c r="D9" s="42" t="s">
        <v>444</v>
      </c>
      <c r="E9" s="43">
        <v>18720000</v>
      </c>
      <c r="F9" s="43">
        <v>23</v>
      </c>
    </row>
    <row r="10" spans="1:41" x14ac:dyDescent="0.25">
      <c r="A10" s="42" t="s">
        <v>436</v>
      </c>
      <c r="B10" s="42" t="s">
        <v>442</v>
      </c>
      <c r="C10" s="42" t="s">
        <v>449</v>
      </c>
      <c r="D10" s="42" t="s">
        <v>444</v>
      </c>
      <c r="E10" s="43">
        <v>17539500</v>
      </c>
      <c r="F10" s="43">
        <v>18863</v>
      </c>
    </row>
    <row r="11" spans="1:41" x14ac:dyDescent="0.25">
      <c r="A11" s="42" t="s">
        <v>436</v>
      </c>
      <c r="B11" s="42" t="s">
        <v>442</v>
      </c>
      <c r="C11" s="42" t="s">
        <v>450</v>
      </c>
      <c r="D11" s="42" t="s">
        <v>444</v>
      </c>
      <c r="E11" s="43">
        <v>13275000</v>
      </c>
      <c r="F11" s="43">
        <v>5762</v>
      </c>
    </row>
    <row r="12" spans="1:41" x14ac:dyDescent="0.25">
      <c r="A12" s="42" t="s">
        <v>436</v>
      </c>
      <c r="B12" s="42" t="s">
        <v>442</v>
      </c>
      <c r="C12" s="42" t="s">
        <v>451</v>
      </c>
      <c r="D12" s="42" t="s">
        <v>444</v>
      </c>
      <c r="E12" s="43">
        <v>17725000</v>
      </c>
      <c r="F12" s="43">
        <v>10176</v>
      </c>
      <c r="H12" t="s">
        <v>452</v>
      </c>
    </row>
    <row r="13" spans="1:41" x14ac:dyDescent="0.25">
      <c r="A13" s="42" t="s">
        <v>436</v>
      </c>
      <c r="B13" s="42" t="s">
        <v>442</v>
      </c>
      <c r="C13" s="42" t="s">
        <v>453</v>
      </c>
      <c r="D13" s="42" t="s">
        <v>444</v>
      </c>
      <c r="E13" s="43">
        <v>13200000</v>
      </c>
      <c r="F13" s="43">
        <v>1091</v>
      </c>
      <c r="AO13" s="44" t="s">
        <v>454</v>
      </c>
    </row>
    <row r="14" spans="1:41" x14ac:dyDescent="0.25">
      <c r="A14" s="42" t="s">
        <v>436</v>
      </c>
      <c r="B14" s="42" t="s">
        <v>442</v>
      </c>
      <c r="C14" s="42" t="s">
        <v>455</v>
      </c>
      <c r="D14" s="42" t="s">
        <v>444</v>
      </c>
      <c r="E14" s="43">
        <v>13075000</v>
      </c>
      <c r="F14" s="43">
        <v>2338</v>
      </c>
    </row>
    <row r="15" spans="1:41" x14ac:dyDescent="0.25">
      <c r="A15" s="42" t="s">
        <v>436</v>
      </c>
      <c r="B15" s="42" t="s">
        <v>442</v>
      </c>
      <c r="C15" s="42" t="s">
        <v>456</v>
      </c>
      <c r="D15" s="42" t="s">
        <v>444</v>
      </c>
      <c r="E15" s="43">
        <v>11075000</v>
      </c>
      <c r="F15" s="43">
        <v>298</v>
      </c>
    </row>
    <row r="16" spans="1:41" x14ac:dyDescent="0.25">
      <c r="A16" s="42" t="s">
        <v>436</v>
      </c>
      <c r="B16" s="42" t="s">
        <v>442</v>
      </c>
      <c r="C16" s="42" t="s">
        <v>457</v>
      </c>
      <c r="D16" s="42" t="s">
        <v>444</v>
      </c>
      <c r="E16" s="43">
        <v>8800000</v>
      </c>
      <c r="F16" s="43">
        <v>1</v>
      </c>
    </row>
    <row r="17" spans="1:6" x14ac:dyDescent="0.25">
      <c r="A17" s="42" t="s">
        <v>436</v>
      </c>
      <c r="B17" s="42" t="s">
        <v>442</v>
      </c>
      <c r="C17" s="42" t="s">
        <v>458</v>
      </c>
      <c r="D17" s="42" t="s">
        <v>444</v>
      </c>
      <c r="E17" s="43">
        <v>11800000</v>
      </c>
      <c r="F17" s="43">
        <v>1</v>
      </c>
    </row>
    <row r="18" spans="1:6" x14ac:dyDescent="0.25">
      <c r="A18" s="42" t="s">
        <v>436</v>
      </c>
      <c r="B18" s="42" t="s">
        <v>442</v>
      </c>
      <c r="C18" s="42" t="s">
        <v>459</v>
      </c>
      <c r="D18" s="42" t="s">
        <v>444</v>
      </c>
      <c r="E18" s="43">
        <v>10500000</v>
      </c>
      <c r="F18" s="43">
        <v>7</v>
      </c>
    </row>
    <row r="19" spans="1:6" x14ac:dyDescent="0.25">
      <c r="A19" s="42" t="s">
        <v>436</v>
      </c>
      <c r="B19" s="42" t="s">
        <v>442</v>
      </c>
      <c r="C19" s="42" t="s">
        <v>460</v>
      </c>
      <c r="D19" s="42" t="s">
        <v>444</v>
      </c>
      <c r="E19" s="43">
        <v>18720000</v>
      </c>
      <c r="F19" s="43">
        <v>6</v>
      </c>
    </row>
    <row r="20" spans="1:6" x14ac:dyDescent="0.25">
      <c r="A20" s="42" t="s">
        <v>436</v>
      </c>
      <c r="B20" s="42" t="s">
        <v>442</v>
      </c>
      <c r="C20" s="42" t="s">
        <v>461</v>
      </c>
      <c r="D20" s="42" t="s">
        <v>444</v>
      </c>
      <c r="E20" s="43">
        <v>11150000</v>
      </c>
      <c r="F20" s="43">
        <v>1</v>
      </c>
    </row>
    <row r="21" spans="1:6" x14ac:dyDescent="0.25">
      <c r="A21" s="42" t="s">
        <v>436</v>
      </c>
      <c r="B21" s="42" t="s">
        <v>442</v>
      </c>
      <c r="C21" s="42" t="s">
        <v>462</v>
      </c>
      <c r="D21" s="42" t="s">
        <v>444</v>
      </c>
      <c r="E21" s="43">
        <v>18040000</v>
      </c>
      <c r="F21" s="43">
        <v>6844</v>
      </c>
    </row>
    <row r="22" spans="1:6" x14ac:dyDescent="0.25">
      <c r="A22" s="42" t="s">
        <v>436</v>
      </c>
      <c r="B22" s="42" t="s">
        <v>463</v>
      </c>
      <c r="C22" s="42" t="s">
        <v>464</v>
      </c>
      <c r="D22" s="42" t="s">
        <v>465</v>
      </c>
      <c r="E22" s="43">
        <v>15300000</v>
      </c>
      <c r="F22" s="43">
        <v>1</v>
      </c>
    </row>
    <row r="23" spans="1:6" x14ac:dyDescent="0.25">
      <c r="A23" s="42" t="s">
        <v>436</v>
      </c>
      <c r="B23" s="42" t="s">
        <v>463</v>
      </c>
      <c r="C23" s="42" t="s">
        <v>466</v>
      </c>
      <c r="D23" s="42" t="s">
        <v>465</v>
      </c>
      <c r="E23" s="43">
        <v>12000000</v>
      </c>
      <c r="F23" s="43">
        <v>2</v>
      </c>
    </row>
    <row r="24" spans="1:6" x14ac:dyDescent="0.25">
      <c r="A24" s="42" t="s">
        <v>436</v>
      </c>
      <c r="B24" s="42" t="s">
        <v>463</v>
      </c>
      <c r="C24" s="42" t="s">
        <v>467</v>
      </c>
      <c r="D24" s="42" t="s">
        <v>465</v>
      </c>
      <c r="E24" s="43">
        <v>9500000</v>
      </c>
      <c r="F24" s="43">
        <v>1</v>
      </c>
    </row>
    <row r="25" spans="1:6" x14ac:dyDescent="0.25">
      <c r="A25" s="42" t="s">
        <v>436</v>
      </c>
      <c r="B25" s="42" t="s">
        <v>463</v>
      </c>
      <c r="C25" s="42" t="s">
        <v>468</v>
      </c>
      <c r="D25" s="42" t="s">
        <v>465</v>
      </c>
      <c r="E25" s="43">
        <v>12800000</v>
      </c>
      <c r="F25" s="43">
        <v>1</v>
      </c>
    </row>
    <row r="26" spans="1:6" x14ac:dyDescent="0.25">
      <c r="A26" s="42" t="s">
        <v>436</v>
      </c>
      <c r="B26" s="42" t="s">
        <v>463</v>
      </c>
      <c r="C26" s="42" t="s">
        <v>469</v>
      </c>
      <c r="D26" s="42" t="s">
        <v>465</v>
      </c>
      <c r="E26" s="43">
        <v>19200000</v>
      </c>
      <c r="F26" s="43">
        <v>663</v>
      </c>
    </row>
    <row r="27" spans="1:6" x14ac:dyDescent="0.25">
      <c r="A27" s="42" t="s">
        <v>436</v>
      </c>
      <c r="B27" s="42" t="s">
        <v>463</v>
      </c>
      <c r="C27" s="42" t="s">
        <v>470</v>
      </c>
      <c r="D27" s="42" t="s">
        <v>465</v>
      </c>
      <c r="E27" s="43">
        <v>13100000</v>
      </c>
      <c r="F27" s="43">
        <v>1</v>
      </c>
    </row>
    <row r="28" spans="1:6" x14ac:dyDescent="0.25">
      <c r="A28" s="42" t="s">
        <v>436</v>
      </c>
      <c r="B28" s="42" t="s">
        <v>463</v>
      </c>
      <c r="C28" s="42" t="s">
        <v>471</v>
      </c>
      <c r="D28" s="42" t="s">
        <v>465</v>
      </c>
      <c r="E28" s="43">
        <v>17100000</v>
      </c>
      <c r="F28" s="43">
        <v>14</v>
      </c>
    </row>
    <row r="29" spans="1:6" x14ac:dyDescent="0.25">
      <c r="A29" s="42" t="s">
        <v>436</v>
      </c>
      <c r="B29" s="42" t="s">
        <v>463</v>
      </c>
      <c r="C29" s="42" t="s">
        <v>472</v>
      </c>
      <c r="D29" s="42" t="s">
        <v>465</v>
      </c>
      <c r="E29" s="43">
        <v>16400000</v>
      </c>
      <c r="F29" s="43">
        <v>3</v>
      </c>
    </row>
    <row r="30" spans="1:6" x14ac:dyDescent="0.25">
      <c r="A30" s="42" t="s">
        <v>436</v>
      </c>
      <c r="B30" s="42" t="s">
        <v>463</v>
      </c>
      <c r="C30" s="42" t="s">
        <v>473</v>
      </c>
      <c r="D30" s="42" t="s">
        <v>465</v>
      </c>
      <c r="E30" s="43">
        <v>31375000</v>
      </c>
      <c r="F30" s="43">
        <v>5</v>
      </c>
    </row>
    <row r="31" spans="1:6" x14ac:dyDescent="0.25">
      <c r="A31" s="42" t="s">
        <v>436</v>
      </c>
      <c r="B31" s="42" t="s">
        <v>474</v>
      </c>
      <c r="C31" s="42" t="s">
        <v>475</v>
      </c>
      <c r="D31" s="42" t="s">
        <v>476</v>
      </c>
      <c r="E31" s="43">
        <v>39850000</v>
      </c>
      <c r="F31" s="43">
        <v>52</v>
      </c>
    </row>
    <row r="32" spans="1:6" x14ac:dyDescent="0.25">
      <c r="A32" s="42" t="s">
        <v>436</v>
      </c>
      <c r="B32" s="42" t="s">
        <v>474</v>
      </c>
      <c r="C32" s="42" t="s">
        <v>477</v>
      </c>
      <c r="D32" s="42" t="s">
        <v>476</v>
      </c>
      <c r="E32" s="43">
        <v>40931000</v>
      </c>
      <c r="F32" s="43">
        <v>1</v>
      </c>
    </row>
    <row r="33" spans="1:6" x14ac:dyDescent="0.25">
      <c r="A33" s="42" t="s">
        <v>436</v>
      </c>
      <c r="B33" s="42" t="s">
        <v>474</v>
      </c>
      <c r="C33" s="42" t="s">
        <v>478</v>
      </c>
      <c r="D33" s="42" t="s">
        <v>476</v>
      </c>
      <c r="E33" s="43">
        <v>35875000</v>
      </c>
      <c r="F33" s="43">
        <v>312</v>
      </c>
    </row>
    <row r="34" spans="1:6" x14ac:dyDescent="0.25">
      <c r="A34" s="42" t="s">
        <v>436</v>
      </c>
      <c r="B34" s="42" t="s">
        <v>474</v>
      </c>
      <c r="C34" s="42" t="s">
        <v>479</v>
      </c>
      <c r="D34" s="42" t="s">
        <v>476</v>
      </c>
      <c r="E34" s="43">
        <v>37080000</v>
      </c>
      <c r="F34" s="43">
        <v>35</v>
      </c>
    </row>
    <row r="35" spans="1:6" x14ac:dyDescent="0.25">
      <c r="A35" s="42" t="s">
        <v>436</v>
      </c>
      <c r="B35" s="42" t="s">
        <v>474</v>
      </c>
      <c r="C35" s="42" t="s">
        <v>480</v>
      </c>
      <c r="D35" s="42" t="s">
        <v>476</v>
      </c>
      <c r="E35" s="43">
        <v>23800000</v>
      </c>
      <c r="F35" s="43">
        <v>9</v>
      </c>
    </row>
    <row r="36" spans="1:6" x14ac:dyDescent="0.25">
      <c r="A36" s="42" t="s">
        <v>436</v>
      </c>
      <c r="B36" s="42" t="s">
        <v>474</v>
      </c>
      <c r="C36" s="42" t="s">
        <v>481</v>
      </c>
      <c r="D36" s="42" t="s">
        <v>476</v>
      </c>
      <c r="E36" s="43">
        <v>37550000</v>
      </c>
      <c r="F36" s="43">
        <v>8</v>
      </c>
    </row>
    <row r="37" spans="1:6" x14ac:dyDescent="0.25">
      <c r="A37" s="42" t="s">
        <v>436</v>
      </c>
      <c r="B37" s="42" t="s">
        <v>474</v>
      </c>
      <c r="C37" s="42" t="s">
        <v>482</v>
      </c>
      <c r="D37" s="42" t="s">
        <v>476</v>
      </c>
      <c r="E37" s="43">
        <v>18250000</v>
      </c>
      <c r="F37" s="43">
        <v>3</v>
      </c>
    </row>
    <row r="38" spans="1:6" x14ac:dyDescent="0.25">
      <c r="A38" s="42" t="s">
        <v>436</v>
      </c>
      <c r="B38" s="42" t="s">
        <v>474</v>
      </c>
      <c r="C38" s="42" t="s">
        <v>483</v>
      </c>
      <c r="D38" s="42" t="s">
        <v>476</v>
      </c>
      <c r="E38" s="43">
        <v>15500000</v>
      </c>
      <c r="F38" s="43">
        <v>1</v>
      </c>
    </row>
    <row r="39" spans="1:6" x14ac:dyDescent="0.25">
      <c r="A39" s="42" t="s">
        <v>436</v>
      </c>
      <c r="B39" s="42" t="s">
        <v>474</v>
      </c>
      <c r="C39" s="42" t="s">
        <v>484</v>
      </c>
      <c r="D39" s="42" t="s">
        <v>476</v>
      </c>
      <c r="E39" s="43">
        <v>42100000</v>
      </c>
      <c r="F39" s="43">
        <v>2</v>
      </c>
    </row>
    <row r="40" spans="1:6" x14ac:dyDescent="0.25">
      <c r="A40" s="42" t="s">
        <v>436</v>
      </c>
      <c r="B40" s="42" t="s">
        <v>474</v>
      </c>
      <c r="C40" s="42" t="s">
        <v>485</v>
      </c>
      <c r="D40" s="42" t="s">
        <v>476</v>
      </c>
      <c r="E40" s="43">
        <v>76920000</v>
      </c>
      <c r="F40" s="43">
        <v>4</v>
      </c>
    </row>
    <row r="41" spans="1:6" x14ac:dyDescent="0.25">
      <c r="A41" s="42" t="s">
        <v>436</v>
      </c>
      <c r="B41" s="42" t="s">
        <v>474</v>
      </c>
      <c r="C41" s="42" t="s">
        <v>486</v>
      </c>
      <c r="D41" s="42" t="s">
        <v>476</v>
      </c>
      <c r="E41" s="43">
        <v>63240000</v>
      </c>
      <c r="F41" s="43">
        <v>1</v>
      </c>
    </row>
    <row r="42" spans="1:6" x14ac:dyDescent="0.25">
      <c r="A42" s="42" t="s">
        <v>436</v>
      </c>
      <c r="B42" s="42" t="s">
        <v>474</v>
      </c>
      <c r="C42" s="42" t="s">
        <v>487</v>
      </c>
      <c r="D42" s="42" t="s">
        <v>476</v>
      </c>
      <c r="E42" s="43">
        <v>41420000</v>
      </c>
      <c r="F42" s="43">
        <v>1</v>
      </c>
    </row>
    <row r="43" spans="1:6" x14ac:dyDescent="0.25">
      <c r="A43" s="42" t="s">
        <v>436</v>
      </c>
      <c r="B43" s="42" t="s">
        <v>474</v>
      </c>
      <c r="C43" s="42" t="s">
        <v>488</v>
      </c>
      <c r="D43" s="42" t="s">
        <v>476</v>
      </c>
      <c r="E43" s="43">
        <v>40840000</v>
      </c>
      <c r="F43" s="43">
        <v>8</v>
      </c>
    </row>
    <row r="44" spans="1:6" x14ac:dyDescent="0.25">
      <c r="A44" s="42" t="s">
        <v>436</v>
      </c>
      <c r="B44" s="42" t="s">
        <v>474</v>
      </c>
      <c r="C44" s="42" t="s">
        <v>489</v>
      </c>
      <c r="D44" s="42" t="s">
        <v>476</v>
      </c>
      <c r="E44" s="43">
        <v>23300000</v>
      </c>
      <c r="F44" s="43">
        <v>44</v>
      </c>
    </row>
    <row r="45" spans="1:6" x14ac:dyDescent="0.25">
      <c r="A45" s="42" t="s">
        <v>436</v>
      </c>
      <c r="B45" s="42" t="s">
        <v>474</v>
      </c>
      <c r="C45" s="42" t="s">
        <v>490</v>
      </c>
      <c r="D45" s="42" t="s">
        <v>476</v>
      </c>
      <c r="E45" s="43">
        <v>59990000</v>
      </c>
      <c r="F45" s="43">
        <v>20</v>
      </c>
    </row>
    <row r="46" spans="1:6" x14ac:dyDescent="0.25">
      <c r="A46" s="42" t="s">
        <v>436</v>
      </c>
      <c r="B46" s="42" t="s">
        <v>474</v>
      </c>
      <c r="C46" s="42" t="s">
        <v>491</v>
      </c>
      <c r="D46" s="42" t="s">
        <v>476</v>
      </c>
      <c r="E46" s="43">
        <v>73080000</v>
      </c>
      <c r="F46" s="43">
        <v>11</v>
      </c>
    </row>
    <row r="47" spans="1:6" x14ac:dyDescent="0.25">
      <c r="A47" s="42" t="s">
        <v>436</v>
      </c>
      <c r="B47" s="42" t="s">
        <v>474</v>
      </c>
      <c r="C47" s="42" t="s">
        <v>492</v>
      </c>
      <c r="D47" s="42" t="s">
        <v>476</v>
      </c>
      <c r="E47" s="43">
        <v>72962000</v>
      </c>
      <c r="F47" s="43">
        <v>2</v>
      </c>
    </row>
    <row r="48" spans="1:6" x14ac:dyDescent="0.25">
      <c r="A48" s="42" t="s">
        <v>436</v>
      </c>
      <c r="B48" s="42" t="s">
        <v>474</v>
      </c>
      <c r="C48" s="42" t="s">
        <v>493</v>
      </c>
      <c r="D48" s="42" t="s">
        <v>476</v>
      </c>
      <c r="E48" s="43">
        <v>67183000</v>
      </c>
      <c r="F48" s="43">
        <v>9</v>
      </c>
    </row>
    <row r="49" spans="1:6" x14ac:dyDescent="0.25">
      <c r="A49" s="42" t="s">
        <v>436</v>
      </c>
      <c r="B49" s="42" t="s">
        <v>474</v>
      </c>
      <c r="C49" s="42" t="s">
        <v>494</v>
      </c>
      <c r="D49" s="42" t="s">
        <v>476</v>
      </c>
      <c r="E49" s="43">
        <v>23100000</v>
      </c>
      <c r="F49" s="43">
        <v>13</v>
      </c>
    </row>
    <row r="50" spans="1:6" x14ac:dyDescent="0.25">
      <c r="A50" s="42" t="s">
        <v>436</v>
      </c>
      <c r="B50" s="42" t="s">
        <v>495</v>
      </c>
      <c r="C50" s="42" t="s">
        <v>496</v>
      </c>
      <c r="D50" s="42" t="s">
        <v>497</v>
      </c>
      <c r="E50" s="43">
        <v>25000000</v>
      </c>
      <c r="F50" s="43">
        <v>182</v>
      </c>
    </row>
    <row r="51" spans="1:6" x14ac:dyDescent="0.25">
      <c r="A51" s="42" t="s">
        <v>436</v>
      </c>
      <c r="B51" s="42" t="s">
        <v>495</v>
      </c>
      <c r="C51" s="42" t="s">
        <v>498</v>
      </c>
      <c r="D51" s="42" t="s">
        <v>497</v>
      </c>
      <c r="E51" s="43">
        <v>34325000</v>
      </c>
      <c r="F51" s="43">
        <v>5</v>
      </c>
    </row>
    <row r="52" spans="1:6" x14ac:dyDescent="0.25">
      <c r="A52" s="42" t="s">
        <v>436</v>
      </c>
      <c r="B52" s="42" t="s">
        <v>495</v>
      </c>
      <c r="C52" s="42" t="s">
        <v>499</v>
      </c>
      <c r="D52" s="42" t="s">
        <v>497</v>
      </c>
      <c r="E52" s="43">
        <v>35010000</v>
      </c>
      <c r="F52" s="43">
        <v>1943</v>
      </c>
    </row>
    <row r="53" spans="1:6" x14ac:dyDescent="0.25">
      <c r="A53" s="42" t="s">
        <v>436</v>
      </c>
      <c r="B53" s="42" t="s">
        <v>495</v>
      </c>
      <c r="C53" s="42" t="s">
        <v>500</v>
      </c>
      <c r="D53" s="42" t="s">
        <v>497</v>
      </c>
      <c r="E53" s="43">
        <v>35823000</v>
      </c>
      <c r="F53" s="43">
        <v>27</v>
      </c>
    </row>
    <row r="54" spans="1:6" x14ac:dyDescent="0.25">
      <c r="A54" s="42" t="s">
        <v>436</v>
      </c>
      <c r="B54" s="42" t="s">
        <v>495</v>
      </c>
      <c r="C54" s="42" t="s">
        <v>501</v>
      </c>
      <c r="D54" s="42" t="s">
        <v>497</v>
      </c>
      <c r="E54" s="43">
        <v>88610000</v>
      </c>
      <c r="F54" s="43">
        <v>2</v>
      </c>
    </row>
    <row r="55" spans="1:6" x14ac:dyDescent="0.25">
      <c r="A55" s="42" t="s">
        <v>436</v>
      </c>
      <c r="B55" s="42" t="s">
        <v>495</v>
      </c>
      <c r="C55" s="42" t="s">
        <v>502</v>
      </c>
      <c r="D55" s="42" t="s">
        <v>497</v>
      </c>
      <c r="E55" s="43">
        <v>85969000</v>
      </c>
      <c r="F55" s="43">
        <v>1</v>
      </c>
    </row>
    <row r="56" spans="1:6" x14ac:dyDescent="0.25">
      <c r="A56" s="42" t="s">
        <v>436</v>
      </c>
      <c r="B56" s="42" t="s">
        <v>495</v>
      </c>
      <c r="C56" s="42" t="s">
        <v>503</v>
      </c>
      <c r="D56" s="42" t="s">
        <v>497</v>
      </c>
      <c r="E56" s="43">
        <v>35323000</v>
      </c>
      <c r="F56" s="43">
        <v>2</v>
      </c>
    </row>
    <row r="57" spans="1:6" x14ac:dyDescent="0.25">
      <c r="A57" s="42" t="s">
        <v>436</v>
      </c>
      <c r="B57" s="42" t="s">
        <v>504</v>
      </c>
      <c r="C57" s="42" t="s">
        <v>504</v>
      </c>
      <c r="D57" s="42" t="s">
        <v>439</v>
      </c>
      <c r="E57" s="43">
        <v>85000000</v>
      </c>
      <c r="F57" s="43">
        <v>2</v>
      </c>
    </row>
    <row r="58" spans="1:6" x14ac:dyDescent="0.25">
      <c r="A58" s="42" t="s">
        <v>436</v>
      </c>
      <c r="B58" s="42" t="s">
        <v>504</v>
      </c>
      <c r="C58" s="42" t="s">
        <v>505</v>
      </c>
      <c r="D58" s="42" t="s">
        <v>439</v>
      </c>
      <c r="E58" s="43">
        <v>84807000</v>
      </c>
      <c r="F58" s="43">
        <v>1</v>
      </c>
    </row>
    <row r="59" spans="1:6" x14ac:dyDescent="0.25">
      <c r="A59" s="42" t="s">
        <v>436</v>
      </c>
      <c r="B59" s="42" t="s">
        <v>506</v>
      </c>
      <c r="C59" s="42" t="s">
        <v>507</v>
      </c>
      <c r="D59" s="42" t="s">
        <v>444</v>
      </c>
      <c r="E59" s="43">
        <v>20064000</v>
      </c>
      <c r="F59" s="43">
        <v>1</v>
      </c>
    </row>
    <row r="60" spans="1:6" x14ac:dyDescent="0.25">
      <c r="A60" s="42" t="s">
        <v>436</v>
      </c>
      <c r="B60" s="42" t="s">
        <v>506</v>
      </c>
      <c r="C60" s="42" t="s">
        <v>508</v>
      </c>
      <c r="D60" s="42" t="s">
        <v>444</v>
      </c>
      <c r="E60" s="43">
        <v>13700000</v>
      </c>
      <c r="F60" s="43">
        <v>1245</v>
      </c>
    </row>
    <row r="61" spans="1:6" x14ac:dyDescent="0.25">
      <c r="A61" s="42" t="s">
        <v>436</v>
      </c>
      <c r="B61" s="42" t="s">
        <v>506</v>
      </c>
      <c r="C61" s="42" t="s">
        <v>509</v>
      </c>
      <c r="D61" s="42" t="s">
        <v>444</v>
      </c>
      <c r="E61" s="43">
        <v>14600000</v>
      </c>
      <c r="F61" s="43">
        <v>1229</v>
      </c>
    </row>
    <row r="62" spans="1:6" x14ac:dyDescent="0.25">
      <c r="A62" s="42" t="s">
        <v>436</v>
      </c>
      <c r="B62" s="42" t="s">
        <v>506</v>
      </c>
      <c r="C62" s="42" t="s">
        <v>510</v>
      </c>
      <c r="D62" s="42" t="s">
        <v>444</v>
      </c>
      <c r="E62" s="43">
        <v>14250000</v>
      </c>
      <c r="F62" s="43">
        <v>46</v>
      </c>
    </row>
    <row r="63" spans="1:6" x14ac:dyDescent="0.25">
      <c r="A63" s="42" t="s">
        <v>436</v>
      </c>
      <c r="B63" s="42" t="s">
        <v>506</v>
      </c>
      <c r="C63" s="42" t="s">
        <v>511</v>
      </c>
      <c r="D63" s="42" t="s">
        <v>444</v>
      </c>
      <c r="E63" s="43">
        <v>18990000</v>
      </c>
      <c r="F63" s="43">
        <v>2</v>
      </c>
    </row>
    <row r="64" spans="1:6" x14ac:dyDescent="0.25">
      <c r="A64" s="42" t="s">
        <v>436</v>
      </c>
      <c r="B64" s="42" t="s">
        <v>512</v>
      </c>
      <c r="C64" s="42" t="s">
        <v>513</v>
      </c>
      <c r="D64" s="42" t="s">
        <v>439</v>
      </c>
      <c r="E64" s="43">
        <v>24200000</v>
      </c>
      <c r="F64" s="43">
        <v>4</v>
      </c>
    </row>
    <row r="65" spans="1:6" x14ac:dyDescent="0.25">
      <c r="A65" s="42" t="s">
        <v>436</v>
      </c>
      <c r="B65" s="42" t="s">
        <v>512</v>
      </c>
      <c r="C65" s="42" t="s">
        <v>514</v>
      </c>
      <c r="D65" s="42" t="s">
        <v>439</v>
      </c>
      <c r="E65" s="43">
        <v>23750000</v>
      </c>
      <c r="F65" s="43">
        <v>9</v>
      </c>
    </row>
    <row r="66" spans="1:6" x14ac:dyDescent="0.25">
      <c r="A66" s="42" t="s">
        <v>436</v>
      </c>
      <c r="B66" s="42" t="s">
        <v>512</v>
      </c>
      <c r="C66" s="42" t="s">
        <v>515</v>
      </c>
      <c r="D66" s="42" t="s">
        <v>439</v>
      </c>
      <c r="E66" s="43">
        <v>30525000</v>
      </c>
      <c r="F66" s="43">
        <v>4</v>
      </c>
    </row>
    <row r="67" spans="1:6" x14ac:dyDescent="0.25">
      <c r="A67" s="42" t="s">
        <v>436</v>
      </c>
      <c r="B67" s="42" t="s">
        <v>512</v>
      </c>
      <c r="C67" s="42" t="s">
        <v>516</v>
      </c>
      <c r="D67" s="42" t="s">
        <v>439</v>
      </c>
      <c r="E67" s="43">
        <v>31007000</v>
      </c>
      <c r="F67" s="43">
        <v>2</v>
      </c>
    </row>
    <row r="68" spans="1:6" x14ac:dyDescent="0.25">
      <c r="A68" s="42" t="s">
        <v>436</v>
      </c>
      <c r="B68" s="42" t="s">
        <v>512</v>
      </c>
      <c r="C68" s="42" t="s">
        <v>517</v>
      </c>
      <c r="D68" s="42" t="s">
        <v>439</v>
      </c>
      <c r="E68" s="43">
        <v>32950000</v>
      </c>
      <c r="F68" s="43">
        <v>3</v>
      </c>
    </row>
    <row r="69" spans="1:6" x14ac:dyDescent="0.25">
      <c r="A69" s="42" t="s">
        <v>436</v>
      </c>
      <c r="B69" s="42" t="s">
        <v>512</v>
      </c>
      <c r="C69" s="42" t="s">
        <v>518</v>
      </c>
      <c r="D69" s="42" t="s">
        <v>439</v>
      </c>
      <c r="E69" s="43">
        <v>35917000</v>
      </c>
      <c r="F69" s="43">
        <v>1049</v>
      </c>
    </row>
    <row r="70" spans="1:6" x14ac:dyDescent="0.25">
      <c r="A70" s="42" t="s">
        <v>436</v>
      </c>
      <c r="B70" s="42" t="s">
        <v>512</v>
      </c>
      <c r="C70" s="42" t="s">
        <v>519</v>
      </c>
      <c r="D70" s="42" t="s">
        <v>439</v>
      </c>
      <c r="E70" s="43">
        <v>34975000</v>
      </c>
      <c r="F70" s="43">
        <v>62</v>
      </c>
    </row>
    <row r="71" spans="1:6" x14ac:dyDescent="0.25">
      <c r="A71" s="42" t="s">
        <v>436</v>
      </c>
      <c r="B71" s="42" t="s">
        <v>512</v>
      </c>
      <c r="C71" s="42" t="s">
        <v>520</v>
      </c>
      <c r="D71" s="42" t="s">
        <v>439</v>
      </c>
      <c r="E71" s="43">
        <v>31040000</v>
      </c>
      <c r="F71" s="43">
        <v>4457</v>
      </c>
    </row>
    <row r="72" spans="1:6" x14ac:dyDescent="0.25">
      <c r="A72" s="42" t="s">
        <v>436</v>
      </c>
      <c r="B72" s="42" t="s">
        <v>512</v>
      </c>
      <c r="C72" s="42" t="s">
        <v>521</v>
      </c>
      <c r="D72" s="42" t="s">
        <v>439</v>
      </c>
      <c r="E72" s="43">
        <v>31443000</v>
      </c>
      <c r="F72" s="43">
        <v>493</v>
      </c>
    </row>
    <row r="73" spans="1:6" x14ac:dyDescent="0.25">
      <c r="A73" s="42" t="s">
        <v>436</v>
      </c>
      <c r="B73" s="42" t="s">
        <v>512</v>
      </c>
      <c r="C73" s="42" t="s">
        <v>522</v>
      </c>
      <c r="D73" s="42" t="s">
        <v>439</v>
      </c>
      <c r="E73" s="43">
        <v>42325000</v>
      </c>
      <c r="F73" s="43">
        <v>2</v>
      </c>
    </row>
    <row r="74" spans="1:6" x14ac:dyDescent="0.25">
      <c r="A74" s="42" t="s">
        <v>436</v>
      </c>
      <c r="B74" s="42" t="s">
        <v>523</v>
      </c>
      <c r="C74" s="42" t="s">
        <v>524</v>
      </c>
      <c r="D74" s="42" t="s">
        <v>525</v>
      </c>
      <c r="E74" s="43">
        <v>9000000</v>
      </c>
      <c r="F74" s="43">
        <v>1</v>
      </c>
    </row>
    <row r="75" spans="1:6" x14ac:dyDescent="0.25">
      <c r="A75" s="42" t="s">
        <v>436</v>
      </c>
      <c r="B75" s="42" t="s">
        <v>523</v>
      </c>
      <c r="C75" s="42" t="s">
        <v>526</v>
      </c>
      <c r="D75" s="42" t="s">
        <v>525</v>
      </c>
      <c r="E75" s="43">
        <v>7650000</v>
      </c>
      <c r="F75" s="43">
        <v>1749</v>
      </c>
    </row>
    <row r="76" spans="1:6" x14ac:dyDescent="0.25">
      <c r="A76" s="42" t="s">
        <v>436</v>
      </c>
      <c r="B76" s="42" t="s">
        <v>523</v>
      </c>
      <c r="C76" s="42" t="s">
        <v>527</v>
      </c>
      <c r="D76" s="42" t="s">
        <v>525</v>
      </c>
      <c r="E76" s="43">
        <v>9300000</v>
      </c>
      <c r="F76" s="43">
        <v>8</v>
      </c>
    </row>
    <row r="77" spans="1:6" x14ac:dyDescent="0.25">
      <c r="A77" s="42" t="s">
        <v>436</v>
      </c>
      <c r="B77" s="42" t="s">
        <v>523</v>
      </c>
      <c r="C77" s="42" t="s">
        <v>528</v>
      </c>
      <c r="D77" s="42" t="s">
        <v>525</v>
      </c>
      <c r="E77" s="43">
        <v>8500000</v>
      </c>
      <c r="F77" s="43">
        <v>946</v>
      </c>
    </row>
    <row r="78" spans="1:6" x14ac:dyDescent="0.25">
      <c r="A78" s="42" t="s">
        <v>436</v>
      </c>
      <c r="B78" s="42" t="s">
        <v>529</v>
      </c>
      <c r="C78" s="42" t="s">
        <v>530</v>
      </c>
      <c r="D78" s="42" t="s">
        <v>444</v>
      </c>
      <c r="E78" s="43">
        <v>16000000</v>
      </c>
      <c r="F78" s="43">
        <v>485</v>
      </c>
    </row>
    <row r="79" spans="1:6" x14ac:dyDescent="0.25">
      <c r="A79" s="42" t="s">
        <v>436</v>
      </c>
      <c r="B79" s="42" t="s">
        <v>529</v>
      </c>
      <c r="C79" s="42" t="s">
        <v>531</v>
      </c>
      <c r="D79" s="42" t="s">
        <v>444</v>
      </c>
      <c r="E79" s="43">
        <v>13200000</v>
      </c>
      <c r="F79" s="43">
        <v>7</v>
      </c>
    </row>
    <row r="80" spans="1:6" x14ac:dyDescent="0.25">
      <c r="A80" s="42" t="s">
        <v>436</v>
      </c>
      <c r="B80" s="42" t="s">
        <v>529</v>
      </c>
      <c r="C80" s="42" t="s">
        <v>532</v>
      </c>
      <c r="D80" s="42" t="s">
        <v>444</v>
      </c>
      <c r="E80" s="43">
        <v>14300000</v>
      </c>
      <c r="F80" s="43">
        <v>8</v>
      </c>
    </row>
    <row r="81" spans="1:6" x14ac:dyDescent="0.25">
      <c r="A81" s="42" t="s">
        <v>436</v>
      </c>
      <c r="B81" s="42" t="s">
        <v>529</v>
      </c>
      <c r="C81" s="42" t="s">
        <v>533</v>
      </c>
      <c r="D81" s="42" t="s">
        <v>444</v>
      </c>
      <c r="E81" s="43">
        <v>15300000</v>
      </c>
      <c r="F81" s="43">
        <v>3411</v>
      </c>
    </row>
    <row r="82" spans="1:6" x14ac:dyDescent="0.25">
      <c r="A82" s="42" t="s">
        <v>436</v>
      </c>
      <c r="B82" s="42" t="s">
        <v>529</v>
      </c>
      <c r="C82" s="42" t="s">
        <v>534</v>
      </c>
      <c r="D82" s="42" t="s">
        <v>444</v>
      </c>
      <c r="E82" s="43">
        <v>8600000</v>
      </c>
      <c r="F82" s="43">
        <v>13</v>
      </c>
    </row>
    <row r="83" spans="1:6" x14ac:dyDescent="0.25">
      <c r="A83" s="42" t="s">
        <v>436</v>
      </c>
      <c r="B83" s="42" t="s">
        <v>529</v>
      </c>
      <c r="C83" s="42" t="s">
        <v>535</v>
      </c>
      <c r="D83" s="42" t="s">
        <v>444</v>
      </c>
      <c r="E83" s="43">
        <v>8600000</v>
      </c>
      <c r="F83" s="43">
        <v>6</v>
      </c>
    </row>
    <row r="84" spans="1:6" x14ac:dyDescent="0.25">
      <c r="A84" s="42" t="s">
        <v>436</v>
      </c>
      <c r="B84" s="42" t="s">
        <v>529</v>
      </c>
      <c r="C84" s="42" t="s">
        <v>536</v>
      </c>
      <c r="D84" s="42" t="s">
        <v>444</v>
      </c>
      <c r="E84" s="43">
        <v>21375000</v>
      </c>
      <c r="F84" s="43">
        <v>8180</v>
      </c>
    </row>
    <row r="85" spans="1:6" x14ac:dyDescent="0.25">
      <c r="A85" s="42" t="s">
        <v>436</v>
      </c>
      <c r="B85" s="42" t="s">
        <v>529</v>
      </c>
      <c r="C85" s="42" t="s">
        <v>537</v>
      </c>
      <c r="D85" s="42" t="s">
        <v>444</v>
      </c>
      <c r="E85" s="43">
        <v>14950000</v>
      </c>
      <c r="F85" s="43">
        <v>5321</v>
      </c>
    </row>
    <row r="86" spans="1:6" x14ac:dyDescent="0.25">
      <c r="A86" s="42" t="s">
        <v>436</v>
      </c>
      <c r="B86" s="42" t="s">
        <v>529</v>
      </c>
      <c r="C86" s="42" t="s">
        <v>538</v>
      </c>
      <c r="D86" s="42" t="s">
        <v>444</v>
      </c>
      <c r="E86" s="43">
        <v>9900000</v>
      </c>
      <c r="F86" s="43">
        <v>4992</v>
      </c>
    </row>
    <row r="87" spans="1:6" x14ac:dyDescent="0.25">
      <c r="A87" s="42" t="s">
        <v>436</v>
      </c>
      <c r="B87" s="42" t="s">
        <v>539</v>
      </c>
      <c r="C87" s="42" t="s">
        <v>540</v>
      </c>
      <c r="D87" s="42" t="s">
        <v>525</v>
      </c>
      <c r="E87" s="43">
        <v>12500000</v>
      </c>
      <c r="F87" s="43">
        <v>1</v>
      </c>
    </row>
    <row r="88" spans="1:6" x14ac:dyDescent="0.25">
      <c r="A88" s="42" t="s">
        <v>436</v>
      </c>
      <c r="B88" s="42" t="s">
        <v>539</v>
      </c>
      <c r="C88" s="42" t="s">
        <v>541</v>
      </c>
      <c r="D88" s="42" t="s">
        <v>525</v>
      </c>
      <c r="E88" s="43">
        <v>13000000</v>
      </c>
      <c r="F88" s="43">
        <v>1</v>
      </c>
    </row>
    <row r="89" spans="1:6" x14ac:dyDescent="0.25">
      <c r="A89" s="42" t="s">
        <v>436</v>
      </c>
      <c r="B89" s="42" t="s">
        <v>539</v>
      </c>
      <c r="C89" s="42" t="s">
        <v>542</v>
      </c>
      <c r="D89" s="42" t="s">
        <v>525</v>
      </c>
      <c r="E89" s="43">
        <v>13500000</v>
      </c>
      <c r="F89" s="43">
        <v>177</v>
      </c>
    </row>
    <row r="90" spans="1:6" x14ac:dyDescent="0.25">
      <c r="A90" s="42" t="s">
        <v>436</v>
      </c>
      <c r="B90" s="42" t="s">
        <v>539</v>
      </c>
      <c r="C90" s="42" t="s">
        <v>543</v>
      </c>
      <c r="D90" s="42" t="s">
        <v>525</v>
      </c>
      <c r="E90" s="43">
        <v>24537000</v>
      </c>
      <c r="F90" s="43">
        <v>5</v>
      </c>
    </row>
    <row r="91" spans="1:6" x14ac:dyDescent="0.25">
      <c r="A91" s="42" t="s">
        <v>436</v>
      </c>
      <c r="B91" s="42" t="s">
        <v>539</v>
      </c>
      <c r="C91" s="42" t="s">
        <v>544</v>
      </c>
      <c r="D91" s="42" t="s">
        <v>525</v>
      </c>
      <c r="E91" s="43">
        <v>14700000</v>
      </c>
      <c r="F91" s="43">
        <v>18</v>
      </c>
    </row>
    <row r="92" spans="1:6" x14ac:dyDescent="0.25">
      <c r="A92" s="42" t="s">
        <v>436</v>
      </c>
      <c r="B92" s="42" t="s">
        <v>539</v>
      </c>
      <c r="C92" s="42" t="s">
        <v>545</v>
      </c>
      <c r="D92" s="42" t="s">
        <v>525</v>
      </c>
      <c r="E92" s="43">
        <v>24560000</v>
      </c>
      <c r="F92" s="43">
        <v>278</v>
      </c>
    </row>
    <row r="93" spans="1:6" x14ac:dyDescent="0.25">
      <c r="A93" s="42" t="s">
        <v>436</v>
      </c>
      <c r="B93" s="42" t="s">
        <v>539</v>
      </c>
      <c r="C93" s="42" t="s">
        <v>546</v>
      </c>
      <c r="D93" s="42" t="s">
        <v>525</v>
      </c>
      <c r="E93" s="43">
        <v>14750000</v>
      </c>
      <c r="F93" s="43">
        <v>137</v>
      </c>
    </row>
    <row r="94" spans="1:6" x14ac:dyDescent="0.25">
      <c r="A94" s="42" t="s">
        <v>436</v>
      </c>
      <c r="B94" s="42" t="s">
        <v>539</v>
      </c>
      <c r="C94" s="42" t="s">
        <v>547</v>
      </c>
      <c r="D94" s="42" t="s">
        <v>525</v>
      </c>
      <c r="E94" s="43">
        <v>13150000</v>
      </c>
      <c r="F94" s="43">
        <v>2</v>
      </c>
    </row>
    <row r="95" spans="1:6" x14ac:dyDescent="0.25">
      <c r="A95" s="42" t="s">
        <v>436</v>
      </c>
      <c r="B95" s="42" t="s">
        <v>539</v>
      </c>
      <c r="C95" s="42" t="s">
        <v>548</v>
      </c>
      <c r="D95" s="42" t="s">
        <v>525</v>
      </c>
      <c r="E95" s="43">
        <v>10100000</v>
      </c>
      <c r="F95" s="43">
        <v>1</v>
      </c>
    </row>
    <row r="96" spans="1:6" x14ac:dyDescent="0.25">
      <c r="A96" s="42" t="s">
        <v>436</v>
      </c>
      <c r="B96" s="42" t="s">
        <v>549</v>
      </c>
      <c r="C96" s="42" t="s">
        <v>550</v>
      </c>
      <c r="D96" s="42" t="s">
        <v>525</v>
      </c>
      <c r="E96" s="43">
        <v>10700000</v>
      </c>
      <c r="F96" s="43">
        <v>2</v>
      </c>
    </row>
    <row r="97" spans="1:6" x14ac:dyDescent="0.25">
      <c r="A97" s="42" t="s">
        <v>436</v>
      </c>
      <c r="B97" s="42" t="s">
        <v>549</v>
      </c>
      <c r="C97" s="42" t="s">
        <v>551</v>
      </c>
      <c r="D97" s="42" t="s">
        <v>525</v>
      </c>
      <c r="E97" s="43">
        <v>10500000</v>
      </c>
      <c r="F97" s="43">
        <v>4</v>
      </c>
    </row>
    <row r="98" spans="1:6" x14ac:dyDescent="0.25">
      <c r="A98" s="42" t="s">
        <v>436</v>
      </c>
      <c r="B98" s="42" t="s">
        <v>549</v>
      </c>
      <c r="C98" s="42" t="s">
        <v>552</v>
      </c>
      <c r="D98" s="42" t="s">
        <v>525</v>
      </c>
      <c r="E98" s="43">
        <v>25431000</v>
      </c>
      <c r="F98" s="43">
        <v>135</v>
      </c>
    </row>
    <row r="99" spans="1:6" x14ac:dyDescent="0.25">
      <c r="A99" s="42" t="s">
        <v>436</v>
      </c>
      <c r="B99" s="42" t="s">
        <v>549</v>
      </c>
      <c r="C99" s="42" t="s">
        <v>553</v>
      </c>
      <c r="D99" s="42" t="s">
        <v>525</v>
      </c>
      <c r="E99" s="43">
        <v>24185000</v>
      </c>
      <c r="F99" s="43">
        <v>136</v>
      </c>
    </row>
    <row r="100" spans="1:6" x14ac:dyDescent="0.25">
      <c r="A100" s="42" t="s">
        <v>436</v>
      </c>
      <c r="B100" s="42" t="s">
        <v>549</v>
      </c>
      <c r="C100" s="42" t="s">
        <v>554</v>
      </c>
      <c r="D100" s="42" t="s">
        <v>525</v>
      </c>
      <c r="E100" s="43">
        <v>25523000</v>
      </c>
      <c r="F100" s="43">
        <v>13</v>
      </c>
    </row>
    <row r="101" spans="1:6" x14ac:dyDescent="0.25">
      <c r="A101" s="42" t="s">
        <v>436</v>
      </c>
      <c r="B101" s="42" t="s">
        <v>549</v>
      </c>
      <c r="C101" s="42" t="s">
        <v>555</v>
      </c>
      <c r="D101" s="42" t="s">
        <v>525</v>
      </c>
      <c r="E101" s="43">
        <v>25181000</v>
      </c>
      <c r="F101" s="43">
        <v>9</v>
      </c>
    </row>
    <row r="102" spans="1:6" x14ac:dyDescent="0.25">
      <c r="A102" s="42" t="s">
        <v>436</v>
      </c>
      <c r="B102" s="42" t="s">
        <v>549</v>
      </c>
      <c r="C102" s="42" t="s">
        <v>556</v>
      </c>
      <c r="D102" s="42" t="s">
        <v>525</v>
      </c>
      <c r="E102" s="43">
        <v>20040000</v>
      </c>
      <c r="F102" s="43">
        <v>1163</v>
      </c>
    </row>
    <row r="103" spans="1:6" x14ac:dyDescent="0.25">
      <c r="A103" s="42" t="s">
        <v>436</v>
      </c>
      <c r="B103" s="42" t="s">
        <v>549</v>
      </c>
      <c r="C103" s="42" t="s">
        <v>557</v>
      </c>
      <c r="D103" s="42" t="s">
        <v>525</v>
      </c>
      <c r="E103" s="43">
        <v>19387000</v>
      </c>
      <c r="F103" s="43">
        <v>224</v>
      </c>
    </row>
    <row r="104" spans="1:6" x14ac:dyDescent="0.25">
      <c r="A104" s="42" t="s">
        <v>436</v>
      </c>
      <c r="B104" s="42" t="s">
        <v>549</v>
      </c>
      <c r="C104" s="42" t="s">
        <v>558</v>
      </c>
      <c r="D104" s="42" t="s">
        <v>525</v>
      </c>
      <c r="E104" s="43">
        <v>11600000</v>
      </c>
      <c r="F104" s="43">
        <v>14</v>
      </c>
    </row>
    <row r="105" spans="1:6" x14ac:dyDescent="0.25">
      <c r="A105" s="42" t="s">
        <v>436</v>
      </c>
      <c r="B105" s="42" t="s">
        <v>549</v>
      </c>
      <c r="C105" s="42" t="s">
        <v>559</v>
      </c>
      <c r="D105" s="42" t="s">
        <v>525</v>
      </c>
      <c r="E105" s="43">
        <v>12200000</v>
      </c>
      <c r="F105" s="43">
        <v>1</v>
      </c>
    </row>
    <row r="106" spans="1:6" x14ac:dyDescent="0.25">
      <c r="A106" s="42" t="s">
        <v>436</v>
      </c>
      <c r="B106" s="42" t="s">
        <v>549</v>
      </c>
      <c r="C106" s="42" t="s">
        <v>560</v>
      </c>
      <c r="D106" s="42" t="s">
        <v>525</v>
      </c>
      <c r="E106" s="43">
        <v>10200000</v>
      </c>
      <c r="F106" s="43">
        <v>4</v>
      </c>
    </row>
    <row r="107" spans="1:6" x14ac:dyDescent="0.25">
      <c r="A107" s="42" t="s">
        <v>436</v>
      </c>
      <c r="B107" s="42" t="s">
        <v>549</v>
      </c>
      <c r="C107" s="42" t="s">
        <v>561</v>
      </c>
      <c r="D107" s="42" t="s">
        <v>525</v>
      </c>
      <c r="E107" s="43">
        <v>9750000</v>
      </c>
      <c r="F107" s="43">
        <v>1</v>
      </c>
    </row>
    <row r="108" spans="1:6" x14ac:dyDescent="0.25">
      <c r="A108" s="42" t="s">
        <v>436</v>
      </c>
      <c r="B108" s="42" t="s">
        <v>562</v>
      </c>
      <c r="C108" s="42" t="s">
        <v>563</v>
      </c>
      <c r="D108" s="42" t="s">
        <v>444</v>
      </c>
      <c r="E108" s="43">
        <v>13400000</v>
      </c>
      <c r="F108" s="43">
        <v>1</v>
      </c>
    </row>
    <row r="109" spans="1:6" x14ac:dyDescent="0.25">
      <c r="A109" s="42" t="s">
        <v>436</v>
      </c>
      <c r="B109" s="42" t="s">
        <v>562</v>
      </c>
      <c r="C109" s="42" t="s">
        <v>564</v>
      </c>
      <c r="D109" s="42" t="s">
        <v>444</v>
      </c>
      <c r="E109" s="43">
        <v>11400000</v>
      </c>
      <c r="F109" s="43">
        <v>1</v>
      </c>
    </row>
    <row r="110" spans="1:6" x14ac:dyDescent="0.25">
      <c r="A110" s="42" t="s">
        <v>436</v>
      </c>
      <c r="B110" s="42" t="s">
        <v>562</v>
      </c>
      <c r="C110" s="42" t="s">
        <v>565</v>
      </c>
      <c r="D110" s="42" t="s">
        <v>444</v>
      </c>
      <c r="E110" s="43">
        <v>11800000</v>
      </c>
      <c r="F110" s="43">
        <v>1</v>
      </c>
    </row>
    <row r="111" spans="1:6" x14ac:dyDescent="0.25">
      <c r="A111" s="42" t="s">
        <v>436</v>
      </c>
      <c r="B111" s="42" t="s">
        <v>562</v>
      </c>
      <c r="C111" s="42" t="s">
        <v>566</v>
      </c>
      <c r="D111" s="42" t="s">
        <v>444</v>
      </c>
      <c r="E111" s="43">
        <v>12000000</v>
      </c>
      <c r="F111" s="43">
        <v>10</v>
      </c>
    </row>
    <row r="112" spans="1:6" x14ac:dyDescent="0.25">
      <c r="A112" s="42" t="s">
        <v>436</v>
      </c>
      <c r="B112" s="42" t="s">
        <v>562</v>
      </c>
      <c r="C112" s="42" t="s">
        <v>567</v>
      </c>
      <c r="D112" s="42" t="s">
        <v>444</v>
      </c>
      <c r="E112" s="43">
        <v>13000000</v>
      </c>
      <c r="F112" s="43">
        <v>1</v>
      </c>
    </row>
    <row r="113" spans="1:6" x14ac:dyDescent="0.25">
      <c r="A113" s="42" t="s">
        <v>436</v>
      </c>
      <c r="B113" s="42" t="s">
        <v>562</v>
      </c>
      <c r="C113" s="42" t="s">
        <v>568</v>
      </c>
      <c r="D113" s="42" t="s">
        <v>444</v>
      </c>
      <c r="E113" s="43">
        <v>12550000</v>
      </c>
      <c r="F113" s="43">
        <v>8</v>
      </c>
    </row>
    <row r="114" spans="1:6" x14ac:dyDescent="0.25">
      <c r="A114" s="42" t="s">
        <v>436</v>
      </c>
      <c r="B114" s="42" t="s">
        <v>562</v>
      </c>
      <c r="C114" s="42" t="s">
        <v>569</v>
      </c>
      <c r="D114" s="42" t="s">
        <v>444</v>
      </c>
      <c r="E114" s="43">
        <v>23141000</v>
      </c>
      <c r="F114" s="43">
        <v>614</v>
      </c>
    </row>
    <row r="115" spans="1:6" x14ac:dyDescent="0.25">
      <c r="A115" s="42" t="s">
        <v>436</v>
      </c>
      <c r="B115" s="42" t="s">
        <v>562</v>
      </c>
      <c r="C115" s="42" t="s">
        <v>570</v>
      </c>
      <c r="D115" s="42" t="s">
        <v>444</v>
      </c>
      <c r="E115" s="43">
        <v>22072000</v>
      </c>
      <c r="F115" s="43">
        <v>573</v>
      </c>
    </row>
    <row r="116" spans="1:6" x14ac:dyDescent="0.25">
      <c r="A116" s="42" t="s">
        <v>436</v>
      </c>
      <c r="B116" s="42" t="s">
        <v>562</v>
      </c>
      <c r="C116" s="42" t="s">
        <v>571</v>
      </c>
      <c r="D116" s="42" t="s">
        <v>444</v>
      </c>
      <c r="E116" s="43">
        <v>9950000</v>
      </c>
      <c r="F116" s="43">
        <v>655</v>
      </c>
    </row>
    <row r="117" spans="1:6" x14ac:dyDescent="0.25">
      <c r="A117" s="42" t="s">
        <v>436</v>
      </c>
      <c r="B117" s="42" t="s">
        <v>562</v>
      </c>
      <c r="C117" s="42" t="s">
        <v>572</v>
      </c>
      <c r="D117" s="42" t="s">
        <v>444</v>
      </c>
      <c r="E117" s="43">
        <v>9450000</v>
      </c>
      <c r="F117" s="43">
        <v>4</v>
      </c>
    </row>
    <row r="118" spans="1:6" x14ac:dyDescent="0.25">
      <c r="A118" s="42" t="s">
        <v>436</v>
      </c>
      <c r="B118" s="42" t="s">
        <v>562</v>
      </c>
      <c r="C118" s="42" t="s">
        <v>573</v>
      </c>
      <c r="D118" s="42" t="s">
        <v>444</v>
      </c>
      <c r="E118" s="43">
        <v>22823000</v>
      </c>
      <c r="F118" s="43">
        <v>3209</v>
      </c>
    </row>
    <row r="119" spans="1:6" x14ac:dyDescent="0.25">
      <c r="A119" s="42" t="s">
        <v>436</v>
      </c>
      <c r="B119" s="42" t="s">
        <v>562</v>
      </c>
      <c r="C119" s="42" t="s">
        <v>574</v>
      </c>
      <c r="D119" s="42" t="s">
        <v>444</v>
      </c>
      <c r="E119" s="43">
        <v>20050000</v>
      </c>
      <c r="F119" s="43">
        <v>1858</v>
      </c>
    </row>
    <row r="120" spans="1:6" x14ac:dyDescent="0.25">
      <c r="A120" s="42" t="s">
        <v>436</v>
      </c>
      <c r="B120" s="42" t="s">
        <v>562</v>
      </c>
      <c r="C120" s="42" t="s">
        <v>575</v>
      </c>
      <c r="D120" s="42" t="s">
        <v>444</v>
      </c>
      <c r="E120" s="43">
        <v>21842000</v>
      </c>
      <c r="F120" s="43">
        <v>205</v>
      </c>
    </row>
    <row r="121" spans="1:6" x14ac:dyDescent="0.25">
      <c r="A121" s="42" t="s">
        <v>436</v>
      </c>
      <c r="B121" s="42" t="s">
        <v>562</v>
      </c>
      <c r="C121" s="42" t="s">
        <v>576</v>
      </c>
      <c r="D121" s="42" t="s">
        <v>444</v>
      </c>
      <c r="E121" s="43">
        <v>18250000</v>
      </c>
      <c r="F121" s="43">
        <v>3680</v>
      </c>
    </row>
    <row r="122" spans="1:6" x14ac:dyDescent="0.25">
      <c r="A122" s="42" t="s">
        <v>436</v>
      </c>
      <c r="B122" s="42" t="s">
        <v>562</v>
      </c>
      <c r="C122" s="42" t="s">
        <v>577</v>
      </c>
      <c r="D122" s="42" t="s">
        <v>444</v>
      </c>
      <c r="E122" s="43">
        <v>25398500</v>
      </c>
      <c r="F122" s="43">
        <v>135</v>
      </c>
    </row>
    <row r="123" spans="1:6" x14ac:dyDescent="0.25">
      <c r="A123" s="42" t="s">
        <v>436</v>
      </c>
      <c r="B123" s="42" t="s">
        <v>562</v>
      </c>
      <c r="C123" s="42" t="s">
        <v>578</v>
      </c>
      <c r="D123" s="42" t="s">
        <v>444</v>
      </c>
      <c r="E123" s="43">
        <v>17800000</v>
      </c>
      <c r="F123" s="43">
        <v>1815</v>
      </c>
    </row>
    <row r="124" spans="1:6" x14ac:dyDescent="0.25">
      <c r="A124" s="42" t="s">
        <v>436</v>
      </c>
      <c r="B124" s="42" t="s">
        <v>562</v>
      </c>
      <c r="C124" s="42" t="s">
        <v>579</v>
      </c>
      <c r="D124" s="42" t="s">
        <v>444</v>
      </c>
      <c r="E124" s="43">
        <v>13650000</v>
      </c>
      <c r="F124" s="43">
        <v>2</v>
      </c>
    </row>
    <row r="125" spans="1:6" x14ac:dyDescent="0.25">
      <c r="A125" s="42" t="s">
        <v>436</v>
      </c>
      <c r="B125" s="42" t="s">
        <v>562</v>
      </c>
      <c r="C125" s="42" t="s">
        <v>580</v>
      </c>
      <c r="D125" s="42" t="s">
        <v>444</v>
      </c>
      <c r="E125" s="43">
        <v>14300000</v>
      </c>
      <c r="F125" s="43">
        <v>15</v>
      </c>
    </row>
    <row r="126" spans="1:6" x14ac:dyDescent="0.25">
      <c r="A126" s="42" t="s">
        <v>436</v>
      </c>
      <c r="B126" s="42" t="s">
        <v>562</v>
      </c>
      <c r="C126" s="42" t="s">
        <v>581</v>
      </c>
      <c r="D126" s="42" t="s">
        <v>444</v>
      </c>
      <c r="E126" s="43">
        <v>22754000</v>
      </c>
      <c r="F126" s="43">
        <v>516</v>
      </c>
    </row>
    <row r="127" spans="1:6" x14ac:dyDescent="0.25">
      <c r="A127" s="42" t="s">
        <v>436</v>
      </c>
      <c r="B127" s="42" t="s">
        <v>582</v>
      </c>
      <c r="C127" s="42" t="s">
        <v>583</v>
      </c>
      <c r="D127" s="42" t="s">
        <v>465</v>
      </c>
      <c r="E127" s="43">
        <v>21100000</v>
      </c>
      <c r="F127" s="43">
        <v>511</v>
      </c>
    </row>
    <row r="128" spans="1:6" x14ac:dyDescent="0.25">
      <c r="A128" s="42" t="s">
        <v>436</v>
      </c>
      <c r="B128" s="42" t="s">
        <v>582</v>
      </c>
      <c r="C128" s="42" t="s">
        <v>584</v>
      </c>
      <c r="D128" s="42" t="s">
        <v>465</v>
      </c>
      <c r="E128" s="43">
        <v>13350000</v>
      </c>
      <c r="F128" s="43">
        <v>390</v>
      </c>
    </row>
    <row r="129" spans="1:6" x14ac:dyDescent="0.25">
      <c r="A129" s="42" t="s">
        <v>436</v>
      </c>
      <c r="B129" s="42" t="s">
        <v>582</v>
      </c>
      <c r="C129" s="42" t="s">
        <v>585</v>
      </c>
      <c r="D129" s="42" t="s">
        <v>465</v>
      </c>
      <c r="E129" s="43">
        <v>12600000</v>
      </c>
      <c r="F129" s="43">
        <v>23</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39315-AFD5-4E03-92CF-A4B37FE19696}">
  <sheetPr>
    <tabColor theme="5" tint="-0.249977111117893"/>
  </sheetPr>
  <dimension ref="A1:AO129"/>
  <sheetViews>
    <sheetView tabSelected="1" zoomScaleNormal="100" workbookViewId="0">
      <pane ySplit="9" topLeftCell="A10" activePane="bottomLeft" state="frozen"/>
      <selection pane="bottomLeft" activeCell="A10" sqref="A10:XFD10"/>
    </sheetView>
  </sheetViews>
  <sheetFormatPr defaultRowHeight="15" x14ac:dyDescent="0.25"/>
  <cols>
    <col min="2" max="2" width="12.85546875" bestFit="1" customWidth="1"/>
    <col min="3" max="3" width="17.85546875" bestFit="1" customWidth="1"/>
    <col min="4" max="4" width="17.85546875" customWidth="1"/>
    <col min="5" max="5" width="17.5703125" style="45" bestFit="1" customWidth="1"/>
    <col min="6" max="6" width="12.140625" customWidth="1"/>
    <col min="10" max="10" width="10.140625" customWidth="1"/>
  </cols>
  <sheetData>
    <row r="1" spans="1:41" x14ac:dyDescent="0.25">
      <c r="A1" s="40" t="s">
        <v>430</v>
      </c>
      <c r="B1" s="40" t="s">
        <v>431</v>
      </c>
      <c r="C1" s="40" t="s">
        <v>432</v>
      </c>
      <c r="D1" s="40" t="s">
        <v>433</v>
      </c>
      <c r="E1" s="41" t="s">
        <v>434</v>
      </c>
      <c r="F1" s="41" t="s">
        <v>435</v>
      </c>
    </row>
    <row r="2" spans="1:41" x14ac:dyDescent="0.25">
      <c r="A2" s="42" t="s">
        <v>436</v>
      </c>
      <c r="B2" s="42" t="s">
        <v>437</v>
      </c>
      <c r="C2" s="42" t="s">
        <v>438</v>
      </c>
      <c r="D2" s="42" t="s">
        <v>439</v>
      </c>
      <c r="E2" s="43">
        <v>34890000</v>
      </c>
      <c r="F2" s="43">
        <v>60</v>
      </c>
    </row>
    <row r="3" spans="1:41" x14ac:dyDescent="0.25">
      <c r="A3" s="42" t="s">
        <v>436</v>
      </c>
      <c r="B3" s="42" t="s">
        <v>437</v>
      </c>
      <c r="C3" s="42" t="s">
        <v>440</v>
      </c>
      <c r="D3" s="42" t="s">
        <v>439</v>
      </c>
      <c r="E3" s="43">
        <v>30550000</v>
      </c>
      <c r="F3" s="43">
        <v>109</v>
      </c>
    </row>
    <row r="4" spans="1:41" x14ac:dyDescent="0.25">
      <c r="A4" s="42" t="s">
        <v>436</v>
      </c>
      <c r="B4" s="42" t="s">
        <v>437</v>
      </c>
      <c r="C4" s="42" t="s">
        <v>441</v>
      </c>
      <c r="D4" s="42" t="s">
        <v>439</v>
      </c>
      <c r="E4" s="43">
        <v>34700000</v>
      </c>
      <c r="F4" s="43">
        <v>576</v>
      </c>
    </row>
    <row r="5" spans="1:41" x14ac:dyDescent="0.25">
      <c r="A5" s="42" t="s">
        <v>436</v>
      </c>
      <c r="B5" s="42" t="s">
        <v>442</v>
      </c>
      <c r="C5" s="42" t="s">
        <v>443</v>
      </c>
      <c r="D5" s="42" t="s">
        <v>444</v>
      </c>
      <c r="E5" s="43">
        <v>12500000</v>
      </c>
      <c r="F5" s="43">
        <v>20</v>
      </c>
    </row>
    <row r="6" spans="1:41" x14ac:dyDescent="0.25">
      <c r="A6" s="42" t="s">
        <v>436</v>
      </c>
      <c r="B6" s="42" t="s">
        <v>442</v>
      </c>
      <c r="C6" s="42" t="s">
        <v>445</v>
      </c>
      <c r="D6" s="42" t="s">
        <v>444</v>
      </c>
      <c r="E6" s="43">
        <v>10100000</v>
      </c>
      <c r="F6" s="43">
        <v>7</v>
      </c>
    </row>
    <row r="7" spans="1:41" x14ac:dyDescent="0.25">
      <c r="A7" s="42" t="s">
        <v>436</v>
      </c>
      <c r="B7" s="42" t="s">
        <v>442</v>
      </c>
      <c r="C7" s="42" t="s">
        <v>446</v>
      </c>
      <c r="D7" s="42" t="s">
        <v>444</v>
      </c>
      <c r="E7" s="43">
        <v>11875000</v>
      </c>
      <c r="F7" s="43">
        <v>1</v>
      </c>
    </row>
    <row r="8" spans="1:41" x14ac:dyDescent="0.25">
      <c r="A8" s="42" t="s">
        <v>436</v>
      </c>
      <c r="B8" s="42" t="s">
        <v>442</v>
      </c>
      <c r="C8" s="42" t="s">
        <v>447</v>
      </c>
      <c r="D8" s="42" t="s">
        <v>444</v>
      </c>
      <c r="E8" s="43">
        <v>18316000</v>
      </c>
      <c r="F8" s="43">
        <v>1746</v>
      </c>
    </row>
    <row r="9" spans="1:41" x14ac:dyDescent="0.25">
      <c r="A9" s="42" t="s">
        <v>436</v>
      </c>
      <c r="B9" s="42" t="s">
        <v>442</v>
      </c>
      <c r="C9" s="42" t="s">
        <v>448</v>
      </c>
      <c r="D9" s="42" t="s">
        <v>444</v>
      </c>
      <c r="E9" s="43">
        <v>18720000</v>
      </c>
      <c r="F9" s="43">
        <v>23</v>
      </c>
    </row>
    <row r="10" spans="1:41" x14ac:dyDescent="0.25">
      <c r="A10" s="42" t="s">
        <v>436</v>
      </c>
      <c r="B10" s="42" t="s">
        <v>442</v>
      </c>
      <c r="C10" s="42" t="s">
        <v>449</v>
      </c>
      <c r="D10" s="42" t="s">
        <v>444</v>
      </c>
      <c r="E10" s="43">
        <v>17539500</v>
      </c>
      <c r="F10" s="43">
        <v>18863</v>
      </c>
    </row>
    <row r="11" spans="1:41" x14ac:dyDescent="0.25">
      <c r="A11" s="42" t="s">
        <v>436</v>
      </c>
      <c r="B11" s="42" t="s">
        <v>442</v>
      </c>
      <c r="C11" s="42" t="s">
        <v>450</v>
      </c>
      <c r="D11" s="42" t="s">
        <v>444</v>
      </c>
      <c r="E11" s="43">
        <v>13275000</v>
      </c>
      <c r="F11" s="43">
        <v>5762</v>
      </c>
    </row>
    <row r="12" spans="1:41" x14ac:dyDescent="0.25">
      <c r="A12" s="42" t="s">
        <v>436</v>
      </c>
      <c r="B12" s="42" t="s">
        <v>442</v>
      </c>
      <c r="C12" s="42" t="s">
        <v>451</v>
      </c>
      <c r="D12" s="42" t="s">
        <v>444</v>
      </c>
      <c r="E12" s="43">
        <v>17725000</v>
      </c>
      <c r="F12" s="43">
        <v>10176</v>
      </c>
      <c r="H12" t="s">
        <v>452</v>
      </c>
    </row>
    <row r="13" spans="1:41" x14ac:dyDescent="0.25">
      <c r="A13" s="42" t="s">
        <v>436</v>
      </c>
      <c r="B13" s="42" t="s">
        <v>442</v>
      </c>
      <c r="C13" s="42" t="s">
        <v>453</v>
      </c>
      <c r="D13" s="42" t="s">
        <v>444</v>
      </c>
      <c r="E13" s="43">
        <v>13200000</v>
      </c>
      <c r="F13" s="43">
        <v>1091</v>
      </c>
      <c r="AO13" s="44" t="s">
        <v>454</v>
      </c>
    </row>
    <row r="14" spans="1:41" x14ac:dyDescent="0.25">
      <c r="A14" s="42" t="s">
        <v>436</v>
      </c>
      <c r="B14" s="42" t="s">
        <v>442</v>
      </c>
      <c r="C14" s="42" t="s">
        <v>455</v>
      </c>
      <c r="D14" s="42" t="s">
        <v>444</v>
      </c>
      <c r="E14" s="43">
        <v>13075000</v>
      </c>
      <c r="F14" s="43">
        <v>2338</v>
      </c>
    </row>
    <row r="15" spans="1:41" x14ac:dyDescent="0.25">
      <c r="A15" s="42" t="s">
        <v>436</v>
      </c>
      <c r="B15" s="42" t="s">
        <v>442</v>
      </c>
      <c r="C15" s="42" t="s">
        <v>456</v>
      </c>
      <c r="D15" s="42" t="s">
        <v>444</v>
      </c>
      <c r="E15" s="43">
        <v>11075000</v>
      </c>
      <c r="F15" s="43">
        <v>298</v>
      </c>
    </row>
    <row r="16" spans="1:41" x14ac:dyDescent="0.25">
      <c r="A16" s="42" t="s">
        <v>436</v>
      </c>
      <c r="B16" s="42" t="s">
        <v>442</v>
      </c>
      <c r="C16" s="42" t="s">
        <v>457</v>
      </c>
      <c r="D16" s="42" t="s">
        <v>444</v>
      </c>
      <c r="E16" s="43">
        <v>8800000</v>
      </c>
      <c r="F16" s="43">
        <v>1</v>
      </c>
    </row>
    <row r="17" spans="1:6" x14ac:dyDescent="0.25">
      <c r="A17" s="42" t="s">
        <v>436</v>
      </c>
      <c r="B17" s="42" t="s">
        <v>442</v>
      </c>
      <c r="C17" s="42" t="s">
        <v>458</v>
      </c>
      <c r="D17" s="42" t="s">
        <v>444</v>
      </c>
      <c r="E17" s="43">
        <v>11800000</v>
      </c>
      <c r="F17" s="43">
        <v>1</v>
      </c>
    </row>
    <row r="18" spans="1:6" x14ac:dyDescent="0.25">
      <c r="A18" s="42" t="s">
        <v>436</v>
      </c>
      <c r="B18" s="42" t="s">
        <v>442</v>
      </c>
      <c r="C18" s="42" t="s">
        <v>459</v>
      </c>
      <c r="D18" s="42" t="s">
        <v>444</v>
      </c>
      <c r="E18" s="43">
        <v>10500000</v>
      </c>
      <c r="F18" s="43">
        <v>7</v>
      </c>
    </row>
    <row r="19" spans="1:6" x14ac:dyDescent="0.25">
      <c r="A19" s="42" t="s">
        <v>436</v>
      </c>
      <c r="B19" s="42" t="s">
        <v>442</v>
      </c>
      <c r="C19" s="42" t="s">
        <v>460</v>
      </c>
      <c r="D19" s="42" t="s">
        <v>444</v>
      </c>
      <c r="E19" s="43">
        <v>18720000</v>
      </c>
      <c r="F19" s="43">
        <v>6</v>
      </c>
    </row>
    <row r="20" spans="1:6" x14ac:dyDescent="0.25">
      <c r="A20" s="42" t="s">
        <v>436</v>
      </c>
      <c r="B20" s="42" t="s">
        <v>442</v>
      </c>
      <c r="C20" s="42" t="s">
        <v>461</v>
      </c>
      <c r="D20" s="42" t="s">
        <v>444</v>
      </c>
      <c r="E20" s="43">
        <v>11150000</v>
      </c>
      <c r="F20" s="43">
        <v>1</v>
      </c>
    </row>
    <row r="21" spans="1:6" x14ac:dyDescent="0.25">
      <c r="A21" s="42" t="s">
        <v>436</v>
      </c>
      <c r="B21" s="42" t="s">
        <v>442</v>
      </c>
      <c r="C21" s="42" t="s">
        <v>462</v>
      </c>
      <c r="D21" s="42" t="s">
        <v>444</v>
      </c>
      <c r="E21" s="43">
        <v>18040000</v>
      </c>
      <c r="F21" s="43">
        <v>6844</v>
      </c>
    </row>
    <row r="22" spans="1:6" x14ac:dyDescent="0.25">
      <c r="A22" s="42" t="s">
        <v>436</v>
      </c>
      <c r="B22" s="42" t="s">
        <v>463</v>
      </c>
      <c r="C22" s="42" t="s">
        <v>464</v>
      </c>
      <c r="D22" s="42" t="s">
        <v>465</v>
      </c>
      <c r="E22" s="43">
        <v>15300000</v>
      </c>
      <c r="F22" s="43">
        <v>1</v>
      </c>
    </row>
    <row r="23" spans="1:6" x14ac:dyDescent="0.25">
      <c r="A23" s="42" t="s">
        <v>436</v>
      </c>
      <c r="B23" s="42" t="s">
        <v>463</v>
      </c>
      <c r="C23" s="42" t="s">
        <v>466</v>
      </c>
      <c r="D23" s="42" t="s">
        <v>465</v>
      </c>
      <c r="E23" s="43">
        <v>12000000</v>
      </c>
      <c r="F23" s="43">
        <v>2</v>
      </c>
    </row>
    <row r="24" spans="1:6" x14ac:dyDescent="0.25">
      <c r="A24" s="42" t="s">
        <v>436</v>
      </c>
      <c r="B24" s="42" t="s">
        <v>463</v>
      </c>
      <c r="C24" s="42" t="s">
        <v>467</v>
      </c>
      <c r="D24" s="42" t="s">
        <v>465</v>
      </c>
      <c r="E24" s="43">
        <v>9500000</v>
      </c>
      <c r="F24" s="43">
        <v>1</v>
      </c>
    </row>
    <row r="25" spans="1:6" x14ac:dyDescent="0.25">
      <c r="A25" s="42" t="s">
        <v>436</v>
      </c>
      <c r="B25" s="42" t="s">
        <v>463</v>
      </c>
      <c r="C25" s="42" t="s">
        <v>468</v>
      </c>
      <c r="D25" s="42" t="s">
        <v>465</v>
      </c>
      <c r="E25" s="43">
        <v>12800000</v>
      </c>
      <c r="F25" s="43">
        <v>1</v>
      </c>
    </row>
    <row r="26" spans="1:6" x14ac:dyDescent="0.25">
      <c r="A26" s="42" t="s">
        <v>436</v>
      </c>
      <c r="B26" s="42" t="s">
        <v>463</v>
      </c>
      <c r="C26" s="42" t="s">
        <v>469</v>
      </c>
      <c r="D26" s="42" t="s">
        <v>465</v>
      </c>
      <c r="E26" s="43">
        <v>19200000</v>
      </c>
      <c r="F26" s="43">
        <v>663</v>
      </c>
    </row>
    <row r="27" spans="1:6" x14ac:dyDescent="0.25">
      <c r="A27" s="42" t="s">
        <v>436</v>
      </c>
      <c r="B27" s="42" t="s">
        <v>463</v>
      </c>
      <c r="C27" s="42" t="s">
        <v>470</v>
      </c>
      <c r="D27" s="42" t="s">
        <v>465</v>
      </c>
      <c r="E27" s="43">
        <v>13100000</v>
      </c>
      <c r="F27" s="43">
        <v>1</v>
      </c>
    </row>
    <row r="28" spans="1:6" x14ac:dyDescent="0.25">
      <c r="A28" s="42" t="s">
        <v>436</v>
      </c>
      <c r="B28" s="42" t="s">
        <v>463</v>
      </c>
      <c r="C28" s="42" t="s">
        <v>471</v>
      </c>
      <c r="D28" s="42" t="s">
        <v>465</v>
      </c>
      <c r="E28" s="43">
        <v>17100000</v>
      </c>
      <c r="F28" s="43">
        <v>14</v>
      </c>
    </row>
    <row r="29" spans="1:6" x14ac:dyDescent="0.25">
      <c r="A29" s="42" t="s">
        <v>436</v>
      </c>
      <c r="B29" s="42" t="s">
        <v>463</v>
      </c>
      <c r="C29" s="42" t="s">
        <v>472</v>
      </c>
      <c r="D29" s="42" t="s">
        <v>465</v>
      </c>
      <c r="E29" s="43">
        <v>16400000</v>
      </c>
      <c r="F29" s="43">
        <v>3</v>
      </c>
    </row>
    <row r="30" spans="1:6" x14ac:dyDescent="0.25">
      <c r="A30" s="42" t="s">
        <v>436</v>
      </c>
      <c r="B30" s="42" t="s">
        <v>463</v>
      </c>
      <c r="C30" s="42" t="s">
        <v>473</v>
      </c>
      <c r="D30" s="42" t="s">
        <v>465</v>
      </c>
      <c r="E30" s="43">
        <v>31375000</v>
      </c>
      <c r="F30" s="43">
        <v>5</v>
      </c>
    </row>
    <row r="31" spans="1:6" x14ac:dyDescent="0.25">
      <c r="A31" s="42" t="s">
        <v>436</v>
      </c>
      <c r="B31" s="42" t="s">
        <v>474</v>
      </c>
      <c r="C31" s="42" t="s">
        <v>475</v>
      </c>
      <c r="D31" s="42" t="s">
        <v>476</v>
      </c>
      <c r="E31" s="43">
        <v>39850000</v>
      </c>
      <c r="F31" s="43">
        <v>52</v>
      </c>
    </row>
    <row r="32" spans="1:6" x14ac:dyDescent="0.25">
      <c r="A32" s="42" t="s">
        <v>436</v>
      </c>
      <c r="B32" s="42" t="s">
        <v>474</v>
      </c>
      <c r="C32" s="42" t="s">
        <v>477</v>
      </c>
      <c r="D32" s="42" t="s">
        <v>476</v>
      </c>
      <c r="E32" s="43">
        <v>40931000</v>
      </c>
      <c r="F32" s="43">
        <v>1</v>
      </c>
    </row>
    <row r="33" spans="1:6" x14ac:dyDescent="0.25">
      <c r="A33" s="42" t="s">
        <v>436</v>
      </c>
      <c r="B33" s="42" t="s">
        <v>474</v>
      </c>
      <c r="C33" s="42" t="s">
        <v>478</v>
      </c>
      <c r="D33" s="42" t="s">
        <v>476</v>
      </c>
      <c r="E33" s="43">
        <v>35875000</v>
      </c>
      <c r="F33" s="43">
        <v>312</v>
      </c>
    </row>
    <row r="34" spans="1:6" x14ac:dyDescent="0.25">
      <c r="A34" s="42" t="s">
        <v>436</v>
      </c>
      <c r="B34" s="42" t="s">
        <v>474</v>
      </c>
      <c r="C34" s="42" t="s">
        <v>479</v>
      </c>
      <c r="D34" s="42" t="s">
        <v>476</v>
      </c>
      <c r="E34" s="43">
        <v>37080000</v>
      </c>
      <c r="F34" s="43">
        <v>35</v>
      </c>
    </row>
    <row r="35" spans="1:6" x14ac:dyDescent="0.25">
      <c r="A35" s="42" t="s">
        <v>436</v>
      </c>
      <c r="B35" s="42" t="s">
        <v>474</v>
      </c>
      <c r="C35" s="42" t="s">
        <v>480</v>
      </c>
      <c r="D35" s="42" t="s">
        <v>476</v>
      </c>
      <c r="E35" s="43">
        <v>23800000</v>
      </c>
      <c r="F35" s="43">
        <v>9</v>
      </c>
    </row>
    <row r="36" spans="1:6" x14ac:dyDescent="0.25">
      <c r="A36" s="42" t="s">
        <v>436</v>
      </c>
      <c r="B36" s="42" t="s">
        <v>474</v>
      </c>
      <c r="C36" s="42" t="s">
        <v>481</v>
      </c>
      <c r="D36" s="42" t="s">
        <v>476</v>
      </c>
      <c r="E36" s="43">
        <v>37550000</v>
      </c>
      <c r="F36" s="43">
        <v>8</v>
      </c>
    </row>
    <row r="37" spans="1:6" x14ac:dyDescent="0.25">
      <c r="A37" s="42" t="s">
        <v>436</v>
      </c>
      <c r="B37" s="42" t="s">
        <v>474</v>
      </c>
      <c r="C37" s="42" t="s">
        <v>482</v>
      </c>
      <c r="D37" s="42" t="s">
        <v>476</v>
      </c>
      <c r="E37" s="43">
        <v>18250000</v>
      </c>
      <c r="F37" s="43">
        <v>3</v>
      </c>
    </row>
    <row r="38" spans="1:6" x14ac:dyDescent="0.25">
      <c r="A38" s="42" t="s">
        <v>436</v>
      </c>
      <c r="B38" s="42" t="s">
        <v>474</v>
      </c>
      <c r="C38" s="42" t="s">
        <v>483</v>
      </c>
      <c r="D38" s="42" t="s">
        <v>476</v>
      </c>
      <c r="E38" s="43">
        <v>15500000</v>
      </c>
      <c r="F38" s="43">
        <v>1</v>
      </c>
    </row>
    <row r="39" spans="1:6" x14ac:dyDescent="0.25">
      <c r="A39" s="42" t="s">
        <v>436</v>
      </c>
      <c r="B39" s="42" t="s">
        <v>474</v>
      </c>
      <c r="C39" s="42" t="s">
        <v>484</v>
      </c>
      <c r="D39" s="42" t="s">
        <v>476</v>
      </c>
      <c r="E39" s="43">
        <v>42100000</v>
      </c>
      <c r="F39" s="43">
        <v>2</v>
      </c>
    </row>
    <row r="40" spans="1:6" x14ac:dyDescent="0.25">
      <c r="A40" s="42" t="s">
        <v>436</v>
      </c>
      <c r="B40" s="42" t="s">
        <v>474</v>
      </c>
      <c r="C40" s="42" t="s">
        <v>485</v>
      </c>
      <c r="D40" s="42" t="s">
        <v>476</v>
      </c>
      <c r="E40" s="43">
        <v>76920000</v>
      </c>
      <c r="F40" s="43">
        <v>4</v>
      </c>
    </row>
    <row r="41" spans="1:6" x14ac:dyDescent="0.25">
      <c r="A41" s="42" t="s">
        <v>436</v>
      </c>
      <c r="B41" s="42" t="s">
        <v>474</v>
      </c>
      <c r="C41" s="42" t="s">
        <v>486</v>
      </c>
      <c r="D41" s="42" t="s">
        <v>476</v>
      </c>
      <c r="E41" s="43">
        <v>63240000</v>
      </c>
      <c r="F41" s="43">
        <v>1</v>
      </c>
    </row>
    <row r="42" spans="1:6" x14ac:dyDescent="0.25">
      <c r="A42" s="42" t="s">
        <v>436</v>
      </c>
      <c r="B42" s="42" t="s">
        <v>474</v>
      </c>
      <c r="C42" s="42" t="s">
        <v>487</v>
      </c>
      <c r="D42" s="42" t="s">
        <v>476</v>
      </c>
      <c r="E42" s="43">
        <v>41420000</v>
      </c>
      <c r="F42" s="43">
        <v>1</v>
      </c>
    </row>
    <row r="43" spans="1:6" x14ac:dyDescent="0.25">
      <c r="A43" s="42" t="s">
        <v>436</v>
      </c>
      <c r="B43" s="42" t="s">
        <v>474</v>
      </c>
      <c r="C43" s="42" t="s">
        <v>488</v>
      </c>
      <c r="D43" s="42" t="s">
        <v>476</v>
      </c>
      <c r="E43" s="43">
        <v>40840000</v>
      </c>
      <c r="F43" s="43">
        <v>8</v>
      </c>
    </row>
    <row r="44" spans="1:6" x14ac:dyDescent="0.25">
      <c r="A44" s="42" t="s">
        <v>436</v>
      </c>
      <c r="B44" s="42" t="s">
        <v>474</v>
      </c>
      <c r="C44" s="42" t="s">
        <v>489</v>
      </c>
      <c r="D44" s="42" t="s">
        <v>476</v>
      </c>
      <c r="E44" s="43">
        <v>23300000</v>
      </c>
      <c r="F44" s="43">
        <v>44</v>
      </c>
    </row>
    <row r="45" spans="1:6" x14ac:dyDescent="0.25">
      <c r="A45" s="42" t="s">
        <v>436</v>
      </c>
      <c r="B45" s="42" t="s">
        <v>474</v>
      </c>
      <c r="C45" s="42" t="s">
        <v>490</v>
      </c>
      <c r="D45" s="42" t="s">
        <v>476</v>
      </c>
      <c r="E45" s="43">
        <v>59990000</v>
      </c>
      <c r="F45" s="43">
        <v>20</v>
      </c>
    </row>
    <row r="46" spans="1:6" x14ac:dyDescent="0.25">
      <c r="A46" s="42" t="s">
        <v>436</v>
      </c>
      <c r="B46" s="42" t="s">
        <v>474</v>
      </c>
      <c r="C46" s="42" t="s">
        <v>491</v>
      </c>
      <c r="D46" s="42" t="s">
        <v>476</v>
      </c>
      <c r="E46" s="43">
        <v>73080000</v>
      </c>
      <c r="F46" s="43">
        <v>11</v>
      </c>
    </row>
    <row r="47" spans="1:6" x14ac:dyDescent="0.25">
      <c r="A47" s="42" t="s">
        <v>436</v>
      </c>
      <c r="B47" s="42" t="s">
        <v>474</v>
      </c>
      <c r="C47" s="42" t="s">
        <v>492</v>
      </c>
      <c r="D47" s="42" t="s">
        <v>476</v>
      </c>
      <c r="E47" s="43">
        <v>72962000</v>
      </c>
      <c r="F47" s="43">
        <v>2</v>
      </c>
    </row>
    <row r="48" spans="1:6" x14ac:dyDescent="0.25">
      <c r="A48" s="42" t="s">
        <v>436</v>
      </c>
      <c r="B48" s="42" t="s">
        <v>474</v>
      </c>
      <c r="C48" s="42" t="s">
        <v>493</v>
      </c>
      <c r="D48" s="42" t="s">
        <v>476</v>
      </c>
      <c r="E48" s="43">
        <v>67183000</v>
      </c>
      <c r="F48" s="43">
        <v>9</v>
      </c>
    </row>
    <row r="49" spans="1:6" x14ac:dyDescent="0.25">
      <c r="A49" s="42" t="s">
        <v>436</v>
      </c>
      <c r="B49" s="42" t="s">
        <v>474</v>
      </c>
      <c r="C49" s="42" t="s">
        <v>494</v>
      </c>
      <c r="D49" s="42" t="s">
        <v>476</v>
      </c>
      <c r="E49" s="43">
        <v>23100000</v>
      </c>
      <c r="F49" s="43">
        <v>13</v>
      </c>
    </row>
    <row r="50" spans="1:6" x14ac:dyDescent="0.25">
      <c r="A50" s="42" t="s">
        <v>436</v>
      </c>
      <c r="B50" s="42" t="s">
        <v>495</v>
      </c>
      <c r="C50" s="42" t="s">
        <v>496</v>
      </c>
      <c r="D50" s="42" t="s">
        <v>497</v>
      </c>
      <c r="E50" s="43">
        <v>25000000</v>
      </c>
      <c r="F50" s="43">
        <v>182</v>
      </c>
    </row>
    <row r="51" spans="1:6" x14ac:dyDescent="0.25">
      <c r="A51" s="42" t="s">
        <v>436</v>
      </c>
      <c r="B51" s="42" t="s">
        <v>495</v>
      </c>
      <c r="C51" s="42" t="s">
        <v>498</v>
      </c>
      <c r="D51" s="42" t="s">
        <v>497</v>
      </c>
      <c r="E51" s="43">
        <v>34325000</v>
      </c>
      <c r="F51" s="43">
        <v>5</v>
      </c>
    </row>
    <row r="52" spans="1:6" x14ac:dyDescent="0.25">
      <c r="A52" s="42" t="s">
        <v>436</v>
      </c>
      <c r="B52" s="42" t="s">
        <v>495</v>
      </c>
      <c r="C52" s="42" t="s">
        <v>499</v>
      </c>
      <c r="D52" s="42" t="s">
        <v>497</v>
      </c>
      <c r="E52" s="43">
        <v>35010000</v>
      </c>
      <c r="F52" s="43">
        <v>1943</v>
      </c>
    </row>
    <row r="53" spans="1:6" x14ac:dyDescent="0.25">
      <c r="A53" s="42" t="s">
        <v>436</v>
      </c>
      <c r="B53" s="42" t="s">
        <v>495</v>
      </c>
      <c r="C53" s="42" t="s">
        <v>500</v>
      </c>
      <c r="D53" s="42" t="s">
        <v>497</v>
      </c>
      <c r="E53" s="43">
        <v>35823000</v>
      </c>
      <c r="F53" s="43">
        <v>27</v>
      </c>
    </row>
    <row r="54" spans="1:6" x14ac:dyDescent="0.25">
      <c r="A54" s="42" t="s">
        <v>436</v>
      </c>
      <c r="B54" s="42" t="s">
        <v>495</v>
      </c>
      <c r="C54" s="42" t="s">
        <v>501</v>
      </c>
      <c r="D54" s="42" t="s">
        <v>497</v>
      </c>
      <c r="E54" s="43">
        <v>88610000</v>
      </c>
      <c r="F54" s="43">
        <v>2</v>
      </c>
    </row>
    <row r="55" spans="1:6" x14ac:dyDescent="0.25">
      <c r="A55" s="42" t="s">
        <v>436</v>
      </c>
      <c r="B55" s="42" t="s">
        <v>495</v>
      </c>
      <c r="C55" s="42" t="s">
        <v>502</v>
      </c>
      <c r="D55" s="42" t="s">
        <v>497</v>
      </c>
      <c r="E55" s="43">
        <v>85969000</v>
      </c>
      <c r="F55" s="43">
        <v>1</v>
      </c>
    </row>
    <row r="56" spans="1:6" x14ac:dyDescent="0.25">
      <c r="A56" s="42" t="s">
        <v>436</v>
      </c>
      <c r="B56" s="42" t="s">
        <v>495</v>
      </c>
      <c r="C56" s="42" t="s">
        <v>503</v>
      </c>
      <c r="D56" s="42" t="s">
        <v>497</v>
      </c>
      <c r="E56" s="43">
        <v>35323000</v>
      </c>
      <c r="F56" s="43">
        <v>2</v>
      </c>
    </row>
    <row r="57" spans="1:6" x14ac:dyDescent="0.25">
      <c r="A57" s="42" t="s">
        <v>436</v>
      </c>
      <c r="B57" s="42" t="s">
        <v>504</v>
      </c>
      <c r="C57" s="42" t="s">
        <v>504</v>
      </c>
      <c r="D57" s="42" t="s">
        <v>439</v>
      </c>
      <c r="E57" s="43">
        <v>85000000</v>
      </c>
      <c r="F57" s="43">
        <v>2</v>
      </c>
    </row>
    <row r="58" spans="1:6" x14ac:dyDescent="0.25">
      <c r="A58" s="42" t="s">
        <v>436</v>
      </c>
      <c r="B58" s="42" t="s">
        <v>504</v>
      </c>
      <c r="C58" s="42" t="s">
        <v>505</v>
      </c>
      <c r="D58" s="42" t="s">
        <v>439</v>
      </c>
      <c r="E58" s="43">
        <v>84807000</v>
      </c>
      <c r="F58" s="43">
        <v>1</v>
      </c>
    </row>
    <row r="59" spans="1:6" x14ac:dyDescent="0.25">
      <c r="A59" s="42" t="s">
        <v>436</v>
      </c>
      <c r="B59" s="42" t="s">
        <v>506</v>
      </c>
      <c r="C59" s="42" t="s">
        <v>507</v>
      </c>
      <c r="D59" s="42" t="s">
        <v>444</v>
      </c>
      <c r="E59" s="43">
        <v>20064000</v>
      </c>
      <c r="F59" s="43">
        <v>1</v>
      </c>
    </row>
    <row r="60" spans="1:6" x14ac:dyDescent="0.25">
      <c r="A60" s="42" t="s">
        <v>436</v>
      </c>
      <c r="B60" s="42" t="s">
        <v>506</v>
      </c>
      <c r="C60" s="42" t="s">
        <v>508</v>
      </c>
      <c r="D60" s="42" t="s">
        <v>444</v>
      </c>
      <c r="E60" s="43">
        <v>13700000</v>
      </c>
      <c r="F60" s="43">
        <v>1245</v>
      </c>
    </row>
    <row r="61" spans="1:6" x14ac:dyDescent="0.25">
      <c r="A61" s="42" t="s">
        <v>436</v>
      </c>
      <c r="B61" s="42" t="s">
        <v>506</v>
      </c>
      <c r="C61" s="42" t="s">
        <v>509</v>
      </c>
      <c r="D61" s="42" t="s">
        <v>444</v>
      </c>
      <c r="E61" s="43">
        <v>14600000</v>
      </c>
      <c r="F61" s="43">
        <v>1229</v>
      </c>
    </row>
    <row r="62" spans="1:6" x14ac:dyDescent="0.25">
      <c r="A62" s="42" t="s">
        <v>436</v>
      </c>
      <c r="B62" s="42" t="s">
        <v>506</v>
      </c>
      <c r="C62" s="42" t="s">
        <v>510</v>
      </c>
      <c r="D62" s="42" t="s">
        <v>444</v>
      </c>
      <c r="E62" s="43">
        <v>14250000</v>
      </c>
      <c r="F62" s="43">
        <v>46</v>
      </c>
    </row>
    <row r="63" spans="1:6" x14ac:dyDescent="0.25">
      <c r="A63" s="42" t="s">
        <v>436</v>
      </c>
      <c r="B63" s="42" t="s">
        <v>506</v>
      </c>
      <c r="C63" s="42" t="s">
        <v>511</v>
      </c>
      <c r="D63" s="42" t="s">
        <v>444</v>
      </c>
      <c r="E63" s="43">
        <v>18990000</v>
      </c>
      <c r="F63" s="43">
        <v>2</v>
      </c>
    </row>
    <row r="64" spans="1:6" x14ac:dyDescent="0.25">
      <c r="A64" s="42" t="s">
        <v>436</v>
      </c>
      <c r="B64" s="42" t="s">
        <v>512</v>
      </c>
      <c r="C64" s="42" t="s">
        <v>513</v>
      </c>
      <c r="D64" s="42" t="s">
        <v>439</v>
      </c>
      <c r="E64" s="43">
        <v>24200000</v>
      </c>
      <c r="F64" s="43">
        <v>4</v>
      </c>
    </row>
    <row r="65" spans="1:6" x14ac:dyDescent="0.25">
      <c r="A65" s="42" t="s">
        <v>436</v>
      </c>
      <c r="B65" s="42" t="s">
        <v>512</v>
      </c>
      <c r="C65" s="42" t="s">
        <v>514</v>
      </c>
      <c r="D65" s="42" t="s">
        <v>439</v>
      </c>
      <c r="E65" s="43">
        <v>23750000</v>
      </c>
      <c r="F65" s="43">
        <v>9</v>
      </c>
    </row>
    <row r="66" spans="1:6" x14ac:dyDescent="0.25">
      <c r="A66" s="42" t="s">
        <v>436</v>
      </c>
      <c r="B66" s="42" t="s">
        <v>512</v>
      </c>
      <c r="C66" s="42" t="s">
        <v>515</v>
      </c>
      <c r="D66" s="42" t="s">
        <v>439</v>
      </c>
      <c r="E66" s="43">
        <v>30525000</v>
      </c>
      <c r="F66" s="43">
        <v>4</v>
      </c>
    </row>
    <row r="67" spans="1:6" x14ac:dyDescent="0.25">
      <c r="A67" s="42" t="s">
        <v>436</v>
      </c>
      <c r="B67" s="42" t="s">
        <v>512</v>
      </c>
      <c r="C67" s="42" t="s">
        <v>516</v>
      </c>
      <c r="D67" s="42" t="s">
        <v>439</v>
      </c>
      <c r="E67" s="43">
        <v>31007000</v>
      </c>
      <c r="F67" s="43">
        <v>2</v>
      </c>
    </row>
    <row r="68" spans="1:6" x14ac:dyDescent="0.25">
      <c r="A68" s="42" t="s">
        <v>436</v>
      </c>
      <c r="B68" s="42" t="s">
        <v>512</v>
      </c>
      <c r="C68" s="42" t="s">
        <v>517</v>
      </c>
      <c r="D68" s="42" t="s">
        <v>439</v>
      </c>
      <c r="E68" s="43">
        <v>32950000</v>
      </c>
      <c r="F68" s="43">
        <v>3</v>
      </c>
    </row>
    <row r="69" spans="1:6" x14ac:dyDescent="0.25">
      <c r="A69" s="42" t="s">
        <v>436</v>
      </c>
      <c r="B69" s="42" t="s">
        <v>512</v>
      </c>
      <c r="C69" s="42" t="s">
        <v>518</v>
      </c>
      <c r="D69" s="42" t="s">
        <v>439</v>
      </c>
      <c r="E69" s="43">
        <v>35917000</v>
      </c>
      <c r="F69" s="43">
        <v>1049</v>
      </c>
    </row>
    <row r="70" spans="1:6" x14ac:dyDescent="0.25">
      <c r="A70" s="42" t="s">
        <v>436</v>
      </c>
      <c r="B70" s="42" t="s">
        <v>512</v>
      </c>
      <c r="C70" s="42" t="s">
        <v>519</v>
      </c>
      <c r="D70" s="42" t="s">
        <v>439</v>
      </c>
      <c r="E70" s="43">
        <v>34975000</v>
      </c>
      <c r="F70" s="43">
        <v>62</v>
      </c>
    </row>
    <row r="71" spans="1:6" x14ac:dyDescent="0.25">
      <c r="A71" s="42" t="s">
        <v>436</v>
      </c>
      <c r="B71" s="42" t="s">
        <v>512</v>
      </c>
      <c r="C71" s="42" t="s">
        <v>520</v>
      </c>
      <c r="D71" s="42" t="s">
        <v>439</v>
      </c>
      <c r="E71" s="43">
        <v>31040000</v>
      </c>
      <c r="F71" s="43">
        <v>4457</v>
      </c>
    </row>
    <row r="72" spans="1:6" x14ac:dyDescent="0.25">
      <c r="A72" s="42" t="s">
        <v>436</v>
      </c>
      <c r="B72" s="42" t="s">
        <v>512</v>
      </c>
      <c r="C72" s="42" t="s">
        <v>521</v>
      </c>
      <c r="D72" s="42" t="s">
        <v>439</v>
      </c>
      <c r="E72" s="43">
        <v>31443000</v>
      </c>
      <c r="F72" s="43">
        <v>493</v>
      </c>
    </row>
    <row r="73" spans="1:6" x14ac:dyDescent="0.25">
      <c r="A73" s="42" t="s">
        <v>436</v>
      </c>
      <c r="B73" s="42" t="s">
        <v>512</v>
      </c>
      <c r="C73" s="42" t="s">
        <v>522</v>
      </c>
      <c r="D73" s="42" t="s">
        <v>439</v>
      </c>
      <c r="E73" s="43">
        <v>42325000</v>
      </c>
      <c r="F73" s="43">
        <v>2</v>
      </c>
    </row>
    <row r="74" spans="1:6" x14ac:dyDescent="0.25">
      <c r="A74" s="42" t="s">
        <v>436</v>
      </c>
      <c r="B74" s="42" t="s">
        <v>523</v>
      </c>
      <c r="C74" s="42" t="s">
        <v>524</v>
      </c>
      <c r="D74" s="42" t="s">
        <v>525</v>
      </c>
      <c r="E74" s="43">
        <v>9000000</v>
      </c>
      <c r="F74" s="43">
        <v>1</v>
      </c>
    </row>
    <row r="75" spans="1:6" x14ac:dyDescent="0.25">
      <c r="A75" s="42" t="s">
        <v>436</v>
      </c>
      <c r="B75" s="42" t="s">
        <v>523</v>
      </c>
      <c r="C75" s="42" t="s">
        <v>526</v>
      </c>
      <c r="D75" s="42" t="s">
        <v>525</v>
      </c>
      <c r="E75" s="43">
        <v>7650000</v>
      </c>
      <c r="F75" s="43">
        <v>1749</v>
      </c>
    </row>
    <row r="76" spans="1:6" x14ac:dyDescent="0.25">
      <c r="A76" s="42" t="s">
        <v>436</v>
      </c>
      <c r="B76" s="42" t="s">
        <v>523</v>
      </c>
      <c r="C76" s="42" t="s">
        <v>527</v>
      </c>
      <c r="D76" s="42" t="s">
        <v>525</v>
      </c>
      <c r="E76" s="43">
        <v>9300000</v>
      </c>
      <c r="F76" s="43">
        <v>8</v>
      </c>
    </row>
    <row r="77" spans="1:6" x14ac:dyDescent="0.25">
      <c r="A77" s="42" t="s">
        <v>436</v>
      </c>
      <c r="B77" s="42" t="s">
        <v>523</v>
      </c>
      <c r="C77" s="42" t="s">
        <v>528</v>
      </c>
      <c r="D77" s="42" t="s">
        <v>525</v>
      </c>
      <c r="E77" s="43">
        <v>8500000</v>
      </c>
      <c r="F77" s="43">
        <v>946</v>
      </c>
    </row>
    <row r="78" spans="1:6" x14ac:dyDescent="0.25">
      <c r="A78" s="42" t="s">
        <v>436</v>
      </c>
      <c r="B78" s="42" t="s">
        <v>529</v>
      </c>
      <c r="C78" s="42" t="s">
        <v>530</v>
      </c>
      <c r="D78" s="42" t="s">
        <v>444</v>
      </c>
      <c r="E78" s="43">
        <v>16000000</v>
      </c>
      <c r="F78" s="43">
        <v>485</v>
      </c>
    </row>
    <row r="79" spans="1:6" x14ac:dyDescent="0.25">
      <c r="A79" s="42" t="s">
        <v>436</v>
      </c>
      <c r="B79" s="42" t="s">
        <v>529</v>
      </c>
      <c r="C79" s="42" t="s">
        <v>531</v>
      </c>
      <c r="D79" s="42" t="s">
        <v>444</v>
      </c>
      <c r="E79" s="43">
        <v>13200000</v>
      </c>
      <c r="F79" s="43">
        <v>7</v>
      </c>
    </row>
    <row r="80" spans="1:6" x14ac:dyDescent="0.25">
      <c r="A80" s="42" t="s">
        <v>436</v>
      </c>
      <c r="B80" s="42" t="s">
        <v>529</v>
      </c>
      <c r="C80" s="42" t="s">
        <v>532</v>
      </c>
      <c r="D80" s="42" t="s">
        <v>444</v>
      </c>
      <c r="E80" s="43">
        <v>14300000</v>
      </c>
      <c r="F80" s="43">
        <v>8</v>
      </c>
    </row>
    <row r="81" spans="1:6" x14ac:dyDescent="0.25">
      <c r="A81" s="42" t="s">
        <v>436</v>
      </c>
      <c r="B81" s="42" t="s">
        <v>529</v>
      </c>
      <c r="C81" s="42" t="s">
        <v>533</v>
      </c>
      <c r="D81" s="42" t="s">
        <v>444</v>
      </c>
      <c r="E81" s="43">
        <v>15300000</v>
      </c>
      <c r="F81" s="43">
        <v>3411</v>
      </c>
    </row>
    <row r="82" spans="1:6" x14ac:dyDescent="0.25">
      <c r="A82" s="42" t="s">
        <v>436</v>
      </c>
      <c r="B82" s="42" t="s">
        <v>529</v>
      </c>
      <c r="C82" s="42" t="s">
        <v>534</v>
      </c>
      <c r="D82" s="42" t="s">
        <v>444</v>
      </c>
      <c r="E82" s="43">
        <v>8600000</v>
      </c>
      <c r="F82" s="43">
        <v>13</v>
      </c>
    </row>
    <row r="83" spans="1:6" x14ac:dyDescent="0.25">
      <c r="A83" s="42" t="s">
        <v>436</v>
      </c>
      <c r="B83" s="42" t="s">
        <v>529</v>
      </c>
      <c r="C83" s="42" t="s">
        <v>535</v>
      </c>
      <c r="D83" s="42" t="s">
        <v>444</v>
      </c>
      <c r="E83" s="43">
        <v>8600000</v>
      </c>
      <c r="F83" s="43">
        <v>6</v>
      </c>
    </row>
    <row r="84" spans="1:6" x14ac:dyDescent="0.25">
      <c r="A84" s="42" t="s">
        <v>436</v>
      </c>
      <c r="B84" s="42" t="s">
        <v>529</v>
      </c>
      <c r="C84" s="42" t="s">
        <v>536</v>
      </c>
      <c r="D84" s="42" t="s">
        <v>444</v>
      </c>
      <c r="E84" s="43">
        <v>21375000</v>
      </c>
      <c r="F84" s="43">
        <v>8180</v>
      </c>
    </row>
    <row r="85" spans="1:6" x14ac:dyDescent="0.25">
      <c r="A85" s="42" t="s">
        <v>436</v>
      </c>
      <c r="B85" s="42" t="s">
        <v>529</v>
      </c>
      <c r="C85" s="42" t="s">
        <v>537</v>
      </c>
      <c r="D85" s="42" t="s">
        <v>444</v>
      </c>
      <c r="E85" s="43">
        <v>14950000</v>
      </c>
      <c r="F85" s="43">
        <v>5321</v>
      </c>
    </row>
    <row r="86" spans="1:6" x14ac:dyDescent="0.25">
      <c r="A86" s="42" t="s">
        <v>436</v>
      </c>
      <c r="B86" s="42" t="s">
        <v>529</v>
      </c>
      <c r="C86" s="42" t="s">
        <v>538</v>
      </c>
      <c r="D86" s="42" t="s">
        <v>444</v>
      </c>
      <c r="E86" s="43">
        <v>9900000</v>
      </c>
      <c r="F86" s="43">
        <v>4992</v>
      </c>
    </row>
    <row r="87" spans="1:6" x14ac:dyDescent="0.25">
      <c r="A87" s="42" t="s">
        <v>436</v>
      </c>
      <c r="B87" s="42" t="s">
        <v>539</v>
      </c>
      <c r="C87" s="42" t="s">
        <v>540</v>
      </c>
      <c r="D87" s="42" t="s">
        <v>525</v>
      </c>
      <c r="E87" s="43">
        <v>12500000</v>
      </c>
      <c r="F87" s="43">
        <v>1</v>
      </c>
    </row>
    <row r="88" spans="1:6" x14ac:dyDescent="0.25">
      <c r="A88" s="42" t="s">
        <v>436</v>
      </c>
      <c r="B88" s="42" t="s">
        <v>539</v>
      </c>
      <c r="C88" s="42" t="s">
        <v>541</v>
      </c>
      <c r="D88" s="42" t="s">
        <v>525</v>
      </c>
      <c r="E88" s="43">
        <v>13000000</v>
      </c>
      <c r="F88" s="43">
        <v>1</v>
      </c>
    </row>
    <row r="89" spans="1:6" x14ac:dyDescent="0.25">
      <c r="A89" s="42" t="s">
        <v>436</v>
      </c>
      <c r="B89" s="42" t="s">
        <v>539</v>
      </c>
      <c r="C89" s="42" t="s">
        <v>542</v>
      </c>
      <c r="D89" s="42" t="s">
        <v>525</v>
      </c>
      <c r="E89" s="43">
        <v>13500000</v>
      </c>
      <c r="F89" s="43">
        <v>177</v>
      </c>
    </row>
    <row r="90" spans="1:6" x14ac:dyDescent="0.25">
      <c r="A90" s="42" t="s">
        <v>436</v>
      </c>
      <c r="B90" s="42" t="s">
        <v>539</v>
      </c>
      <c r="C90" s="42" t="s">
        <v>543</v>
      </c>
      <c r="D90" s="42" t="s">
        <v>525</v>
      </c>
      <c r="E90" s="43">
        <v>24537000</v>
      </c>
      <c r="F90" s="43">
        <v>5</v>
      </c>
    </row>
    <row r="91" spans="1:6" x14ac:dyDescent="0.25">
      <c r="A91" s="42" t="s">
        <v>436</v>
      </c>
      <c r="B91" s="42" t="s">
        <v>539</v>
      </c>
      <c r="C91" s="42" t="s">
        <v>544</v>
      </c>
      <c r="D91" s="42" t="s">
        <v>525</v>
      </c>
      <c r="E91" s="43">
        <v>14700000</v>
      </c>
      <c r="F91" s="43">
        <v>18</v>
      </c>
    </row>
    <row r="92" spans="1:6" x14ac:dyDescent="0.25">
      <c r="A92" s="42" t="s">
        <v>436</v>
      </c>
      <c r="B92" s="42" t="s">
        <v>539</v>
      </c>
      <c r="C92" s="42" t="s">
        <v>545</v>
      </c>
      <c r="D92" s="42" t="s">
        <v>525</v>
      </c>
      <c r="E92" s="43">
        <v>24560000</v>
      </c>
      <c r="F92" s="43">
        <v>278</v>
      </c>
    </row>
    <row r="93" spans="1:6" x14ac:dyDescent="0.25">
      <c r="A93" s="42" t="s">
        <v>436</v>
      </c>
      <c r="B93" s="42" t="s">
        <v>539</v>
      </c>
      <c r="C93" s="42" t="s">
        <v>546</v>
      </c>
      <c r="D93" s="42" t="s">
        <v>525</v>
      </c>
      <c r="E93" s="43">
        <v>14750000</v>
      </c>
      <c r="F93" s="43">
        <v>137</v>
      </c>
    </row>
    <row r="94" spans="1:6" x14ac:dyDescent="0.25">
      <c r="A94" s="42" t="s">
        <v>436</v>
      </c>
      <c r="B94" s="42" t="s">
        <v>539</v>
      </c>
      <c r="C94" s="42" t="s">
        <v>547</v>
      </c>
      <c r="D94" s="42" t="s">
        <v>525</v>
      </c>
      <c r="E94" s="43">
        <v>13150000</v>
      </c>
      <c r="F94" s="43">
        <v>2</v>
      </c>
    </row>
    <row r="95" spans="1:6" x14ac:dyDescent="0.25">
      <c r="A95" s="42" t="s">
        <v>436</v>
      </c>
      <c r="B95" s="42" t="s">
        <v>539</v>
      </c>
      <c r="C95" s="42" t="s">
        <v>548</v>
      </c>
      <c r="D95" s="42" t="s">
        <v>525</v>
      </c>
      <c r="E95" s="43">
        <v>10100000</v>
      </c>
      <c r="F95" s="43">
        <v>1</v>
      </c>
    </row>
    <row r="96" spans="1:6" x14ac:dyDescent="0.25">
      <c r="A96" s="42" t="s">
        <v>436</v>
      </c>
      <c r="B96" s="42" t="s">
        <v>549</v>
      </c>
      <c r="C96" s="42" t="s">
        <v>550</v>
      </c>
      <c r="D96" s="42" t="s">
        <v>525</v>
      </c>
      <c r="E96" s="43">
        <v>10700000</v>
      </c>
      <c r="F96" s="43">
        <v>2</v>
      </c>
    </row>
    <row r="97" spans="1:6" x14ac:dyDescent="0.25">
      <c r="A97" s="42" t="s">
        <v>436</v>
      </c>
      <c r="B97" s="42" t="s">
        <v>549</v>
      </c>
      <c r="C97" s="42" t="s">
        <v>551</v>
      </c>
      <c r="D97" s="42" t="s">
        <v>525</v>
      </c>
      <c r="E97" s="43">
        <v>10500000</v>
      </c>
      <c r="F97" s="43">
        <v>4</v>
      </c>
    </row>
    <row r="98" spans="1:6" x14ac:dyDescent="0.25">
      <c r="A98" s="42" t="s">
        <v>436</v>
      </c>
      <c r="B98" s="42" t="s">
        <v>549</v>
      </c>
      <c r="C98" s="42" t="s">
        <v>552</v>
      </c>
      <c r="D98" s="42" t="s">
        <v>525</v>
      </c>
      <c r="E98" s="43">
        <v>25431000</v>
      </c>
      <c r="F98" s="43">
        <v>135</v>
      </c>
    </row>
    <row r="99" spans="1:6" x14ac:dyDescent="0.25">
      <c r="A99" s="42" t="s">
        <v>436</v>
      </c>
      <c r="B99" s="42" t="s">
        <v>549</v>
      </c>
      <c r="C99" s="42" t="s">
        <v>553</v>
      </c>
      <c r="D99" s="42" t="s">
        <v>525</v>
      </c>
      <c r="E99" s="43">
        <v>24185000</v>
      </c>
      <c r="F99" s="43">
        <v>136</v>
      </c>
    </row>
    <row r="100" spans="1:6" x14ac:dyDescent="0.25">
      <c r="A100" s="42" t="s">
        <v>436</v>
      </c>
      <c r="B100" s="42" t="s">
        <v>549</v>
      </c>
      <c r="C100" s="42" t="s">
        <v>554</v>
      </c>
      <c r="D100" s="42" t="s">
        <v>525</v>
      </c>
      <c r="E100" s="43">
        <v>25523000</v>
      </c>
      <c r="F100" s="43">
        <v>13</v>
      </c>
    </row>
    <row r="101" spans="1:6" x14ac:dyDescent="0.25">
      <c r="A101" s="42" t="s">
        <v>436</v>
      </c>
      <c r="B101" s="42" t="s">
        <v>549</v>
      </c>
      <c r="C101" s="42" t="s">
        <v>555</v>
      </c>
      <c r="D101" s="42" t="s">
        <v>525</v>
      </c>
      <c r="E101" s="43">
        <v>25181000</v>
      </c>
      <c r="F101" s="43">
        <v>9</v>
      </c>
    </row>
    <row r="102" spans="1:6" x14ac:dyDescent="0.25">
      <c r="A102" s="42" t="s">
        <v>436</v>
      </c>
      <c r="B102" s="42" t="s">
        <v>549</v>
      </c>
      <c r="C102" s="42" t="s">
        <v>556</v>
      </c>
      <c r="D102" s="42" t="s">
        <v>525</v>
      </c>
      <c r="E102" s="43">
        <v>20040000</v>
      </c>
      <c r="F102" s="43">
        <v>1163</v>
      </c>
    </row>
    <row r="103" spans="1:6" x14ac:dyDescent="0.25">
      <c r="A103" s="42" t="s">
        <v>436</v>
      </c>
      <c r="B103" s="42" t="s">
        <v>549</v>
      </c>
      <c r="C103" s="42" t="s">
        <v>557</v>
      </c>
      <c r="D103" s="42" t="s">
        <v>525</v>
      </c>
      <c r="E103" s="43">
        <v>19387000</v>
      </c>
      <c r="F103" s="43">
        <v>224</v>
      </c>
    </row>
    <row r="104" spans="1:6" x14ac:dyDescent="0.25">
      <c r="A104" s="42" t="s">
        <v>436</v>
      </c>
      <c r="B104" s="42" t="s">
        <v>549</v>
      </c>
      <c r="C104" s="42" t="s">
        <v>558</v>
      </c>
      <c r="D104" s="42" t="s">
        <v>525</v>
      </c>
      <c r="E104" s="43">
        <v>11600000</v>
      </c>
      <c r="F104" s="43">
        <v>14</v>
      </c>
    </row>
    <row r="105" spans="1:6" x14ac:dyDescent="0.25">
      <c r="A105" s="42" t="s">
        <v>436</v>
      </c>
      <c r="B105" s="42" t="s">
        <v>549</v>
      </c>
      <c r="C105" s="42" t="s">
        <v>559</v>
      </c>
      <c r="D105" s="42" t="s">
        <v>525</v>
      </c>
      <c r="E105" s="43">
        <v>12200000</v>
      </c>
      <c r="F105" s="43">
        <v>1</v>
      </c>
    </row>
    <row r="106" spans="1:6" x14ac:dyDescent="0.25">
      <c r="A106" s="42" t="s">
        <v>436</v>
      </c>
      <c r="B106" s="42" t="s">
        <v>549</v>
      </c>
      <c r="C106" s="42" t="s">
        <v>560</v>
      </c>
      <c r="D106" s="42" t="s">
        <v>525</v>
      </c>
      <c r="E106" s="43">
        <v>10200000</v>
      </c>
      <c r="F106" s="43">
        <v>4</v>
      </c>
    </row>
    <row r="107" spans="1:6" x14ac:dyDescent="0.25">
      <c r="A107" s="42" t="s">
        <v>436</v>
      </c>
      <c r="B107" s="42" t="s">
        <v>549</v>
      </c>
      <c r="C107" s="42" t="s">
        <v>561</v>
      </c>
      <c r="D107" s="42" t="s">
        <v>525</v>
      </c>
      <c r="E107" s="43">
        <v>9750000</v>
      </c>
      <c r="F107" s="43">
        <v>1</v>
      </c>
    </row>
    <row r="108" spans="1:6" x14ac:dyDescent="0.25">
      <c r="A108" s="42" t="s">
        <v>436</v>
      </c>
      <c r="B108" s="42" t="s">
        <v>562</v>
      </c>
      <c r="C108" s="42" t="s">
        <v>563</v>
      </c>
      <c r="D108" s="42" t="s">
        <v>444</v>
      </c>
      <c r="E108" s="43">
        <v>13400000</v>
      </c>
      <c r="F108" s="43">
        <v>1</v>
      </c>
    </row>
    <row r="109" spans="1:6" x14ac:dyDescent="0.25">
      <c r="A109" s="42" t="s">
        <v>436</v>
      </c>
      <c r="B109" s="42" t="s">
        <v>562</v>
      </c>
      <c r="C109" s="42" t="s">
        <v>564</v>
      </c>
      <c r="D109" s="42" t="s">
        <v>444</v>
      </c>
      <c r="E109" s="43">
        <v>11400000</v>
      </c>
      <c r="F109" s="43">
        <v>1</v>
      </c>
    </row>
    <row r="110" spans="1:6" x14ac:dyDescent="0.25">
      <c r="A110" s="42" t="s">
        <v>436</v>
      </c>
      <c r="B110" s="42" t="s">
        <v>562</v>
      </c>
      <c r="C110" s="42" t="s">
        <v>565</v>
      </c>
      <c r="D110" s="42" t="s">
        <v>444</v>
      </c>
      <c r="E110" s="43">
        <v>11800000</v>
      </c>
      <c r="F110" s="43">
        <v>1</v>
      </c>
    </row>
    <row r="111" spans="1:6" x14ac:dyDescent="0.25">
      <c r="A111" s="42" t="s">
        <v>436</v>
      </c>
      <c r="B111" s="42" t="s">
        <v>562</v>
      </c>
      <c r="C111" s="42" t="s">
        <v>566</v>
      </c>
      <c r="D111" s="42" t="s">
        <v>444</v>
      </c>
      <c r="E111" s="43">
        <v>12000000</v>
      </c>
      <c r="F111" s="43">
        <v>10</v>
      </c>
    </row>
    <row r="112" spans="1:6" x14ac:dyDescent="0.25">
      <c r="A112" s="42" t="s">
        <v>436</v>
      </c>
      <c r="B112" s="42" t="s">
        <v>562</v>
      </c>
      <c r="C112" s="42" t="s">
        <v>567</v>
      </c>
      <c r="D112" s="42" t="s">
        <v>444</v>
      </c>
      <c r="E112" s="43">
        <v>13000000</v>
      </c>
      <c r="F112" s="43">
        <v>1</v>
      </c>
    </row>
    <row r="113" spans="1:6" x14ac:dyDescent="0.25">
      <c r="A113" s="42" t="s">
        <v>436</v>
      </c>
      <c r="B113" s="42" t="s">
        <v>562</v>
      </c>
      <c r="C113" s="42" t="s">
        <v>568</v>
      </c>
      <c r="D113" s="42" t="s">
        <v>444</v>
      </c>
      <c r="E113" s="43">
        <v>12550000</v>
      </c>
      <c r="F113" s="43">
        <v>8</v>
      </c>
    </row>
    <row r="114" spans="1:6" x14ac:dyDescent="0.25">
      <c r="A114" s="42" t="s">
        <v>436</v>
      </c>
      <c r="B114" s="42" t="s">
        <v>562</v>
      </c>
      <c r="C114" s="42" t="s">
        <v>569</v>
      </c>
      <c r="D114" s="42" t="s">
        <v>444</v>
      </c>
      <c r="E114" s="43">
        <v>23141000</v>
      </c>
      <c r="F114" s="43">
        <v>614</v>
      </c>
    </row>
    <row r="115" spans="1:6" x14ac:dyDescent="0.25">
      <c r="A115" s="42" t="s">
        <v>436</v>
      </c>
      <c r="B115" s="42" t="s">
        <v>562</v>
      </c>
      <c r="C115" s="42" t="s">
        <v>570</v>
      </c>
      <c r="D115" s="42" t="s">
        <v>444</v>
      </c>
      <c r="E115" s="43">
        <v>22072000</v>
      </c>
      <c r="F115" s="43">
        <v>573</v>
      </c>
    </row>
    <row r="116" spans="1:6" x14ac:dyDescent="0.25">
      <c r="A116" s="42" t="s">
        <v>436</v>
      </c>
      <c r="B116" s="42" t="s">
        <v>562</v>
      </c>
      <c r="C116" s="42" t="s">
        <v>571</v>
      </c>
      <c r="D116" s="42" t="s">
        <v>444</v>
      </c>
      <c r="E116" s="43">
        <v>9950000</v>
      </c>
      <c r="F116" s="43">
        <v>655</v>
      </c>
    </row>
    <row r="117" spans="1:6" x14ac:dyDescent="0.25">
      <c r="A117" s="42" t="s">
        <v>436</v>
      </c>
      <c r="B117" s="42" t="s">
        <v>562</v>
      </c>
      <c r="C117" s="42" t="s">
        <v>572</v>
      </c>
      <c r="D117" s="42" t="s">
        <v>444</v>
      </c>
      <c r="E117" s="43">
        <v>9450000</v>
      </c>
      <c r="F117" s="43">
        <v>4</v>
      </c>
    </row>
    <row r="118" spans="1:6" x14ac:dyDescent="0.25">
      <c r="A118" s="42" t="s">
        <v>436</v>
      </c>
      <c r="B118" s="42" t="s">
        <v>562</v>
      </c>
      <c r="C118" s="42" t="s">
        <v>573</v>
      </c>
      <c r="D118" s="42" t="s">
        <v>444</v>
      </c>
      <c r="E118" s="43">
        <v>22823000</v>
      </c>
      <c r="F118" s="43">
        <v>3209</v>
      </c>
    </row>
    <row r="119" spans="1:6" x14ac:dyDescent="0.25">
      <c r="A119" s="42" t="s">
        <v>436</v>
      </c>
      <c r="B119" s="42" t="s">
        <v>562</v>
      </c>
      <c r="C119" s="42" t="s">
        <v>574</v>
      </c>
      <c r="D119" s="42" t="s">
        <v>444</v>
      </c>
      <c r="E119" s="43">
        <v>20050000</v>
      </c>
      <c r="F119" s="43">
        <v>1858</v>
      </c>
    </row>
    <row r="120" spans="1:6" x14ac:dyDescent="0.25">
      <c r="A120" s="42" t="s">
        <v>436</v>
      </c>
      <c r="B120" s="42" t="s">
        <v>562</v>
      </c>
      <c r="C120" s="42" t="s">
        <v>575</v>
      </c>
      <c r="D120" s="42" t="s">
        <v>444</v>
      </c>
      <c r="E120" s="43">
        <v>21842000</v>
      </c>
      <c r="F120" s="43">
        <v>205</v>
      </c>
    </row>
    <row r="121" spans="1:6" x14ac:dyDescent="0.25">
      <c r="A121" s="42" t="s">
        <v>436</v>
      </c>
      <c r="B121" s="42" t="s">
        <v>562</v>
      </c>
      <c r="C121" s="42" t="s">
        <v>576</v>
      </c>
      <c r="D121" s="42" t="s">
        <v>444</v>
      </c>
      <c r="E121" s="43">
        <v>18250000</v>
      </c>
      <c r="F121" s="43">
        <v>3680</v>
      </c>
    </row>
    <row r="122" spans="1:6" x14ac:dyDescent="0.25">
      <c r="A122" s="42" t="s">
        <v>436</v>
      </c>
      <c r="B122" s="42" t="s">
        <v>562</v>
      </c>
      <c r="C122" s="42" t="s">
        <v>577</v>
      </c>
      <c r="D122" s="42" t="s">
        <v>444</v>
      </c>
      <c r="E122" s="43">
        <v>25398500</v>
      </c>
      <c r="F122" s="43">
        <v>135</v>
      </c>
    </row>
    <row r="123" spans="1:6" x14ac:dyDescent="0.25">
      <c r="A123" s="42" t="s">
        <v>436</v>
      </c>
      <c r="B123" s="42" t="s">
        <v>562</v>
      </c>
      <c r="C123" s="42" t="s">
        <v>578</v>
      </c>
      <c r="D123" s="42" t="s">
        <v>444</v>
      </c>
      <c r="E123" s="43">
        <v>17800000</v>
      </c>
      <c r="F123" s="43">
        <v>1815</v>
      </c>
    </row>
    <row r="124" spans="1:6" x14ac:dyDescent="0.25">
      <c r="A124" s="42" t="s">
        <v>436</v>
      </c>
      <c r="B124" s="42" t="s">
        <v>562</v>
      </c>
      <c r="C124" s="42" t="s">
        <v>579</v>
      </c>
      <c r="D124" s="42" t="s">
        <v>444</v>
      </c>
      <c r="E124" s="43">
        <v>13650000</v>
      </c>
      <c r="F124" s="43">
        <v>2</v>
      </c>
    </row>
    <row r="125" spans="1:6" x14ac:dyDescent="0.25">
      <c r="A125" s="42" t="s">
        <v>436</v>
      </c>
      <c r="B125" s="42" t="s">
        <v>562</v>
      </c>
      <c r="C125" s="42" t="s">
        <v>580</v>
      </c>
      <c r="D125" s="42" t="s">
        <v>444</v>
      </c>
      <c r="E125" s="43">
        <v>14300000</v>
      </c>
      <c r="F125" s="43">
        <v>15</v>
      </c>
    </row>
    <row r="126" spans="1:6" x14ac:dyDescent="0.25">
      <c r="A126" s="42" t="s">
        <v>436</v>
      </c>
      <c r="B126" s="42" t="s">
        <v>562</v>
      </c>
      <c r="C126" s="42" t="s">
        <v>581</v>
      </c>
      <c r="D126" s="42" t="s">
        <v>444</v>
      </c>
      <c r="E126" s="43">
        <v>22754000</v>
      </c>
      <c r="F126" s="43">
        <v>516</v>
      </c>
    </row>
    <row r="127" spans="1:6" x14ac:dyDescent="0.25">
      <c r="A127" s="42" t="s">
        <v>436</v>
      </c>
      <c r="B127" s="42" t="s">
        <v>582</v>
      </c>
      <c r="C127" s="42" t="s">
        <v>583</v>
      </c>
      <c r="D127" s="42" t="s">
        <v>465</v>
      </c>
      <c r="E127" s="43">
        <v>21100000</v>
      </c>
      <c r="F127" s="43">
        <v>511</v>
      </c>
    </row>
    <row r="128" spans="1:6" x14ac:dyDescent="0.25">
      <c r="A128" s="42" t="s">
        <v>436</v>
      </c>
      <c r="B128" s="42" t="s">
        <v>582</v>
      </c>
      <c r="C128" s="42" t="s">
        <v>584</v>
      </c>
      <c r="D128" s="42" t="s">
        <v>465</v>
      </c>
      <c r="E128" s="43">
        <v>13350000</v>
      </c>
      <c r="F128" s="43">
        <v>390</v>
      </c>
    </row>
    <row r="129" spans="1:6" x14ac:dyDescent="0.25">
      <c r="A129" s="42" t="s">
        <v>436</v>
      </c>
      <c r="B129" s="42" t="s">
        <v>582</v>
      </c>
      <c r="C129" s="42" t="s">
        <v>585</v>
      </c>
      <c r="D129" s="42" t="s">
        <v>465</v>
      </c>
      <c r="E129" s="43">
        <v>12600000</v>
      </c>
      <c r="F129" s="43">
        <v>23</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Pengaturan worksheet</vt:lpstr>
      <vt:lpstr>Pengaturan Cells</vt:lpstr>
      <vt:lpstr>Konsep Format Cell</vt:lpstr>
      <vt:lpstr>Format cell</vt:lpstr>
      <vt:lpstr>Konsep Aritmatika Dasar</vt:lpstr>
      <vt:lpstr>Aritmatika Dasar</vt:lpstr>
      <vt:lpstr>Freeze Panes</vt:lpstr>
      <vt:lpstr>Freeze Panes (2)</vt:lpstr>
      <vt:lpstr>Freeze Panes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bmr user</dc:creator>
  <cp:lastModifiedBy>raffingrha06@gmail.com</cp:lastModifiedBy>
  <dcterms:created xsi:type="dcterms:W3CDTF">2023-06-28T04:49:58Z</dcterms:created>
  <dcterms:modified xsi:type="dcterms:W3CDTF">2023-12-11T08:50:33Z</dcterms:modified>
</cp:coreProperties>
</file>